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0515" windowHeight="5985" activeTab="0"/>
  </bookViews>
  <sheets>
    <sheet name="前年利益" sheetId="1" r:id="rId1"/>
  </sheets>
  <externalReferences>
    <externalReference r:id="rId4"/>
  </externalReferences>
  <definedNames>
    <definedName name="_xlnm.Print_Area" localSheetId="0">'前年利益'!$C$7:$R$105</definedName>
    <definedName name="Top">'[1]Menu'!$A$9</definedName>
    <definedName name="概要">'[1]Menu'!$A$17</definedName>
    <definedName name="予算と実績_データ更新について">'[1]Menu'!$A$59</definedName>
    <definedName name="利益の前年比較_クロス集計と複合グラフ">'[1]Menu'!$A$151</definedName>
  </definedNames>
  <calcPr fullCalcOnLoad="1"/>
</workbook>
</file>

<file path=xl/sharedStrings.xml><?xml version="1.0" encoding="utf-8"?>
<sst xmlns="http://schemas.openxmlformats.org/spreadsheetml/2006/main" count="121" uniqueCount="50">
  <si>
    <t>C:\xcute\sample\temp</t>
  </si>
  <si>
    <t>Rieki</t>
  </si>
  <si>
    <t>Mozilla/5.0 AppleWebKit/537.36 (KHTML, like Gecko; compatible; ClaudeBot/1.0; +claudebot@anthropic.com)</t>
  </si>
  <si>
    <t>WRITEREPORT=Zennennhi</t>
  </si>
  <si>
    <t>P=Rieki</t>
  </si>
  <si>
    <t>XX商事　営業利益の前年比</t>
  </si>
  <si>
    <t>1000円単位</t>
  </si>
  <si>
    <t>削除</t>
  </si>
  <si>
    <t>支店名</t>
  </si>
  <si>
    <t>課名</t>
  </si>
  <si>
    <t>合計</t>
  </si>
  <si>
    <t>中国支店</t>
  </si>
  <si>
    <t>前年営業利益</t>
  </si>
  <si>
    <t>当年営業利益</t>
  </si>
  <si>
    <t>山口営業所</t>
  </si>
  <si>
    <t>岡山営業所</t>
  </si>
  <si>
    <t>広島支店</t>
  </si>
  <si>
    <t>中部支店</t>
  </si>
  <si>
    <t>名古屋支店</t>
  </si>
  <si>
    <t>四日市営業所</t>
  </si>
  <si>
    <t>富山営業所</t>
  </si>
  <si>
    <t>岐阜営業所</t>
  </si>
  <si>
    <t>沼津営業所</t>
  </si>
  <si>
    <t>浜松営業所</t>
  </si>
  <si>
    <t>豊田営業所</t>
  </si>
  <si>
    <t>九州支店</t>
  </si>
  <si>
    <t>熊本営業所</t>
  </si>
  <si>
    <t>福岡支店</t>
  </si>
  <si>
    <t>長崎営業所</t>
  </si>
  <si>
    <t>四国支店</t>
  </si>
  <si>
    <t>松山営業所</t>
  </si>
  <si>
    <t>高松営業所</t>
  </si>
  <si>
    <t>大宮支店</t>
  </si>
  <si>
    <t>大宮営業所</t>
  </si>
  <si>
    <t>新潟営業所</t>
  </si>
  <si>
    <t>群馬支店</t>
  </si>
  <si>
    <t>高崎営業所</t>
  </si>
  <si>
    <t>東京支店</t>
  </si>
  <si>
    <t>千葉営業所</t>
  </si>
  <si>
    <t>市原営業所</t>
  </si>
  <si>
    <t>松本営業所</t>
  </si>
  <si>
    <t>神奈川営業所</t>
  </si>
  <si>
    <t>関西支店</t>
  </si>
  <si>
    <t>京都営業所</t>
  </si>
  <si>
    <t>和歌山営業所</t>
  </si>
  <si>
    <t>大阪営業所</t>
  </si>
  <si>
    <t>姫路営業所</t>
  </si>
  <si>
    <t>神戸営業所</t>
  </si>
  <si>
    <t>EXCELOPEN=S</t>
  </si>
  <si>
    <t>Rieki_z1714824339000.xls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</si>
</sst>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&quot;月&quot;"/>
    <numFmt numFmtId="178" formatCode="###,000"/>
    <numFmt numFmtId="179" formatCode="###,"/>
    <numFmt numFmtId="180" formatCode="#,###,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.1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6" borderId="2" applyNumberFormat="0" applyFont="0" applyAlignment="0" applyProtection="0"/>
    <xf numFmtId="0" fontId="7" fillId="0" borderId="3" applyNumberFormat="0" applyFill="0" applyAlignment="0" applyProtection="0"/>
    <xf numFmtId="0" fontId="8" fillId="17" borderId="0" applyNumberFormat="0" applyBorder="0" applyAlignment="0" applyProtection="0"/>
    <xf numFmtId="0" fontId="9" fillId="2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1" fillId="0" borderId="0" xfId="0" applyNumberFormat="1" applyFont="1" applyAlignment="1">
      <alignment vertical="center"/>
    </xf>
    <xf numFmtId="38" fontId="0" fillId="0" borderId="0" xfId="49" applyFont="1" applyAlignment="1">
      <alignment vertical="center"/>
    </xf>
    <xf numFmtId="0" fontId="6" fillId="0" borderId="0" xfId="43" applyNumberFormat="1" applyAlignment="1" applyProtection="1">
      <alignment vertical="center"/>
      <protection/>
    </xf>
    <xf numFmtId="0" fontId="0" fillId="8" borderId="0" xfId="0" applyNumberFormat="1" applyFill="1" applyAlignment="1">
      <alignment vertical="center"/>
    </xf>
    <xf numFmtId="0" fontId="0" fillId="6" borderId="10" xfId="0" applyNumberFormat="1" applyFill="1" applyBorder="1" applyAlignment="1">
      <alignment horizontal="center"/>
    </xf>
    <xf numFmtId="177" fontId="0" fillId="6" borderId="10" xfId="0" applyNumberFormat="1" applyFill="1" applyBorder="1" applyAlignment="1">
      <alignment horizontal="center"/>
    </xf>
    <xf numFmtId="177" fontId="0" fillId="6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80" fontId="0" fillId="0" borderId="16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8" borderId="14" xfId="0" applyFill="1" applyBorder="1" applyAlignment="1">
      <alignment vertical="center"/>
    </xf>
    <xf numFmtId="180" fontId="0" fillId="8" borderId="15" xfId="0" applyNumberFormat="1" applyFill="1" applyBorder="1" applyAlignment="1">
      <alignment vertical="center"/>
    </xf>
    <xf numFmtId="180" fontId="0" fillId="8" borderId="16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80" fontId="0" fillId="0" borderId="19" xfId="0" applyNumberForma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80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0FFC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25"/>
          <c:y val="0.048"/>
          <c:w val="0.874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'前年利益'!$E$90</c:f>
              <c:strCache>
                <c:ptCount val="1"/>
                <c:pt idx="0">
                  <c:v>中国支店前年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'前年利益'!$F$89:$Q$89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'前年利益'!$F$90:$Q$90</c:f>
              <c:numCache>
                <c:ptCount val="12"/>
                <c:pt idx="0">
                  <c:v>54083580</c:v>
                </c:pt>
                <c:pt idx="1">
                  <c:v>49834913</c:v>
                </c:pt>
                <c:pt idx="2">
                  <c:v>50288586</c:v>
                </c:pt>
                <c:pt idx="3">
                  <c:v>48427371</c:v>
                </c:pt>
                <c:pt idx="4">
                  <c:v>53753249</c:v>
                </c:pt>
                <c:pt idx="5">
                  <c:v>58197635</c:v>
                </c:pt>
                <c:pt idx="6">
                  <c:v>52364294</c:v>
                </c:pt>
                <c:pt idx="7">
                  <c:v>50283144</c:v>
                </c:pt>
                <c:pt idx="8">
                  <c:v>58894450</c:v>
                </c:pt>
                <c:pt idx="9">
                  <c:v>52145395</c:v>
                </c:pt>
                <c:pt idx="10">
                  <c:v>52401717</c:v>
                </c:pt>
                <c:pt idx="11">
                  <c:v>60546389</c:v>
                </c:pt>
              </c:numCache>
            </c:numRef>
          </c:val>
        </c:ser>
        <c:ser>
          <c:idx val="0"/>
          <c:order val="1"/>
          <c:tx>
            <c:strRef>
              <c:f>'前年利益'!$E$91</c:f>
              <c:strCache>
                <c:ptCount val="1"/>
                <c:pt idx="0">
                  <c:v>中部支店前年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'前年利益'!$F$89:$Q$89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'前年利益'!$F$91:$Q$91</c:f>
              <c:numCache>
                <c:ptCount val="12"/>
                <c:pt idx="0">
                  <c:v>123554610</c:v>
                </c:pt>
                <c:pt idx="1">
                  <c:v>113069159</c:v>
                </c:pt>
                <c:pt idx="2">
                  <c:v>113627060</c:v>
                </c:pt>
                <c:pt idx="3">
                  <c:v>110086729</c:v>
                </c:pt>
                <c:pt idx="4">
                  <c:v>120492239</c:v>
                </c:pt>
                <c:pt idx="5">
                  <c:v>131496376</c:v>
                </c:pt>
                <c:pt idx="6">
                  <c:v>121957753</c:v>
                </c:pt>
                <c:pt idx="7">
                  <c:v>114192329</c:v>
                </c:pt>
                <c:pt idx="8">
                  <c:v>131255688</c:v>
                </c:pt>
                <c:pt idx="9">
                  <c:v>118371595</c:v>
                </c:pt>
                <c:pt idx="10">
                  <c:v>124815292</c:v>
                </c:pt>
                <c:pt idx="11">
                  <c:v>124925986</c:v>
                </c:pt>
              </c:numCache>
            </c:numRef>
          </c:val>
        </c:ser>
        <c:ser>
          <c:idx val="8"/>
          <c:order val="2"/>
          <c:tx>
            <c:strRef>
              <c:f>'前年利益'!$E$92</c:f>
              <c:strCache>
                <c:ptCount val="1"/>
                <c:pt idx="0">
                  <c:v>九州支店前年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'前年利益'!$F$89:$Q$89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'前年利益'!$F$92:$Q$92</c:f>
              <c:numCache>
                <c:ptCount val="12"/>
                <c:pt idx="0">
                  <c:v>32912186</c:v>
                </c:pt>
                <c:pt idx="1">
                  <c:v>30327064</c:v>
                </c:pt>
                <c:pt idx="2">
                  <c:v>29012534</c:v>
                </c:pt>
                <c:pt idx="3">
                  <c:v>28650360</c:v>
                </c:pt>
                <c:pt idx="4">
                  <c:v>31544719</c:v>
                </c:pt>
                <c:pt idx="5">
                  <c:v>34668694</c:v>
                </c:pt>
                <c:pt idx="6">
                  <c:v>32350318</c:v>
                </c:pt>
                <c:pt idx="7">
                  <c:v>30724026</c:v>
                </c:pt>
                <c:pt idx="8">
                  <c:v>35589204</c:v>
                </c:pt>
                <c:pt idx="9">
                  <c:v>31421570</c:v>
                </c:pt>
                <c:pt idx="10">
                  <c:v>32202332</c:v>
                </c:pt>
                <c:pt idx="11">
                  <c:v>34802684</c:v>
                </c:pt>
              </c:numCache>
            </c:numRef>
          </c:val>
        </c:ser>
        <c:ser>
          <c:idx val="9"/>
          <c:order val="3"/>
          <c:tx>
            <c:strRef>
              <c:f>'前年利益'!$E$93</c:f>
              <c:strCache>
                <c:ptCount val="1"/>
                <c:pt idx="0">
                  <c:v>四国支店前年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'前年利益'!$F$89:$Q$89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'前年利益'!$F$93:$Q$93</c:f>
              <c:numCache>
                <c:ptCount val="12"/>
                <c:pt idx="0">
                  <c:v>28821279</c:v>
                </c:pt>
                <c:pt idx="1">
                  <c:v>26251141</c:v>
                </c:pt>
                <c:pt idx="2">
                  <c:v>26107712</c:v>
                </c:pt>
                <c:pt idx="3">
                  <c:v>26030399</c:v>
                </c:pt>
                <c:pt idx="4">
                  <c:v>28555739</c:v>
                </c:pt>
                <c:pt idx="5">
                  <c:v>31282374</c:v>
                </c:pt>
                <c:pt idx="6">
                  <c:v>28413734</c:v>
                </c:pt>
                <c:pt idx="7">
                  <c:v>26384425</c:v>
                </c:pt>
                <c:pt idx="8">
                  <c:v>29313282</c:v>
                </c:pt>
                <c:pt idx="9">
                  <c:v>27592712</c:v>
                </c:pt>
                <c:pt idx="10">
                  <c:v>29691587</c:v>
                </c:pt>
                <c:pt idx="11">
                  <c:v>27477913</c:v>
                </c:pt>
              </c:numCache>
            </c:numRef>
          </c:val>
        </c:ser>
        <c:ser>
          <c:idx val="10"/>
          <c:order val="4"/>
          <c:tx>
            <c:strRef>
              <c:f>'前年利益'!$E$94</c:f>
              <c:strCache>
                <c:ptCount val="1"/>
                <c:pt idx="0">
                  <c:v>大宮支店前年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'前年利益'!$F$89:$Q$89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'前年利益'!$F$94:$Q$94</c:f>
              <c:numCache>
                <c:ptCount val="12"/>
                <c:pt idx="0">
                  <c:v>70898900</c:v>
                </c:pt>
                <c:pt idx="1">
                  <c:v>65223630</c:v>
                </c:pt>
                <c:pt idx="2">
                  <c:v>64803750</c:v>
                </c:pt>
                <c:pt idx="3">
                  <c:v>63280359</c:v>
                </c:pt>
                <c:pt idx="4">
                  <c:v>70339869</c:v>
                </c:pt>
                <c:pt idx="5">
                  <c:v>73119593</c:v>
                </c:pt>
                <c:pt idx="6">
                  <c:v>70374096</c:v>
                </c:pt>
                <c:pt idx="7">
                  <c:v>66300752</c:v>
                </c:pt>
                <c:pt idx="8">
                  <c:v>75191898</c:v>
                </c:pt>
                <c:pt idx="9">
                  <c:v>68485965</c:v>
                </c:pt>
                <c:pt idx="10">
                  <c:v>71298128</c:v>
                </c:pt>
                <c:pt idx="11">
                  <c:v>74898801</c:v>
                </c:pt>
              </c:numCache>
            </c:numRef>
          </c:val>
        </c:ser>
        <c:ser>
          <c:idx val="11"/>
          <c:order val="5"/>
          <c:tx>
            <c:strRef>
              <c:f>'前年利益'!$E$95</c:f>
              <c:strCache>
                <c:ptCount val="1"/>
                <c:pt idx="0">
                  <c:v>東京支店前年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'前年利益'!$F$89:$Q$89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'前年利益'!$F$95:$Q$95</c:f>
              <c:numCache>
                <c:ptCount val="12"/>
                <c:pt idx="0">
                  <c:v>72249247</c:v>
                </c:pt>
                <c:pt idx="1">
                  <c:v>64300839</c:v>
                </c:pt>
                <c:pt idx="2">
                  <c:v>63768422</c:v>
                </c:pt>
                <c:pt idx="3">
                  <c:v>66457108</c:v>
                </c:pt>
                <c:pt idx="4">
                  <c:v>70677311</c:v>
                </c:pt>
                <c:pt idx="5">
                  <c:v>75082213</c:v>
                </c:pt>
                <c:pt idx="6">
                  <c:v>69426406</c:v>
                </c:pt>
                <c:pt idx="7">
                  <c:v>67617428</c:v>
                </c:pt>
                <c:pt idx="8">
                  <c:v>77686085</c:v>
                </c:pt>
                <c:pt idx="9">
                  <c:v>68945718</c:v>
                </c:pt>
                <c:pt idx="10">
                  <c:v>70706719</c:v>
                </c:pt>
                <c:pt idx="11">
                  <c:v>73968488</c:v>
                </c:pt>
              </c:numCache>
            </c:numRef>
          </c:val>
        </c:ser>
        <c:ser>
          <c:idx val="12"/>
          <c:order val="6"/>
          <c:tx>
            <c:strRef>
              <c:f>'前年利益'!$E$96</c:f>
              <c:strCache>
                <c:ptCount val="1"/>
                <c:pt idx="0">
                  <c:v>関西支店前年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'前年利益'!$F$89:$Q$89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'前年利益'!$F$96:$Q$96</c:f>
              <c:numCache>
                <c:ptCount val="12"/>
                <c:pt idx="0">
                  <c:v>62080978</c:v>
                </c:pt>
                <c:pt idx="1">
                  <c:v>56580298</c:v>
                </c:pt>
                <c:pt idx="2">
                  <c:v>56831777</c:v>
                </c:pt>
                <c:pt idx="3">
                  <c:v>55838663</c:v>
                </c:pt>
                <c:pt idx="4">
                  <c:v>61723786</c:v>
                </c:pt>
                <c:pt idx="5">
                  <c:v>65870547</c:v>
                </c:pt>
                <c:pt idx="6">
                  <c:v>61306506</c:v>
                </c:pt>
                <c:pt idx="7">
                  <c:v>59185549</c:v>
                </c:pt>
                <c:pt idx="8">
                  <c:v>66040676</c:v>
                </c:pt>
                <c:pt idx="9">
                  <c:v>60706951</c:v>
                </c:pt>
                <c:pt idx="10">
                  <c:v>64150624</c:v>
                </c:pt>
                <c:pt idx="11">
                  <c:v>67896588</c:v>
                </c:pt>
              </c:numCache>
            </c:numRef>
          </c:val>
        </c:ser>
        <c:axId val="37937683"/>
        <c:axId val="29474136"/>
      </c:barChart>
      <c:lineChart>
        <c:grouping val="standard"/>
        <c:varyColors val="0"/>
        <c:ser>
          <c:idx val="2"/>
          <c:order val="7"/>
          <c:tx>
            <c:strRef>
              <c:f>'前年利益'!$E$97</c:f>
              <c:strCache>
                <c:ptCount val="1"/>
                <c:pt idx="0">
                  <c:v>中国支店当年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'前年利益'!$F$89:$Q$89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'前年利益'!$F$97:$Q$97</c:f>
              <c:numCache>
                <c:ptCount val="12"/>
                <c:pt idx="0">
                  <c:v>52986812</c:v>
                </c:pt>
                <c:pt idx="1">
                  <c:v>48204843</c:v>
                </c:pt>
                <c:pt idx="2">
                  <c:v>50177138</c:v>
                </c:pt>
                <c:pt idx="3">
                  <c:v>47922101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'前年利益'!$E$98</c:f>
              <c:strCache>
                <c:ptCount val="1"/>
                <c:pt idx="0">
                  <c:v>中部支店当年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'前年利益'!$F$89:$Q$89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'前年利益'!$F$98:$Q$98</c:f>
              <c:numCache>
                <c:ptCount val="12"/>
                <c:pt idx="0">
                  <c:v>128275085</c:v>
                </c:pt>
                <c:pt idx="1">
                  <c:v>114051753</c:v>
                </c:pt>
                <c:pt idx="2">
                  <c:v>112505424</c:v>
                </c:pt>
                <c:pt idx="3">
                  <c:v>108460454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'前年利益'!$E$99</c:f>
              <c:strCache>
                <c:ptCount val="1"/>
                <c:pt idx="0">
                  <c:v>九州支店当年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'前年利益'!$F$89:$Q$89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'前年利益'!$F$99:$Q$99</c:f>
              <c:numCache>
                <c:ptCount val="12"/>
                <c:pt idx="0">
                  <c:v>34050240</c:v>
                </c:pt>
                <c:pt idx="1">
                  <c:v>30432118</c:v>
                </c:pt>
                <c:pt idx="2">
                  <c:v>29084599</c:v>
                </c:pt>
                <c:pt idx="3">
                  <c:v>28847281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0"/>
          <c:tx>
            <c:strRef>
              <c:f>'前年利益'!$E$100</c:f>
              <c:strCache>
                <c:ptCount val="1"/>
                <c:pt idx="0">
                  <c:v>大宮支店当年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'前年利益'!$F$89:$Q$89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'前年利益'!$F$100:$Q$100</c:f>
              <c:numCache>
                <c:ptCount val="12"/>
                <c:pt idx="0">
                  <c:v>72580999</c:v>
                </c:pt>
                <c:pt idx="1">
                  <c:v>63465439</c:v>
                </c:pt>
                <c:pt idx="2">
                  <c:v>65120872</c:v>
                </c:pt>
                <c:pt idx="3">
                  <c:v>62052461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'前年利益'!$E$101</c:f>
              <c:strCache>
                <c:ptCount val="1"/>
                <c:pt idx="0">
                  <c:v>東京支店当年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'前年利益'!$F$89:$Q$89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'前年利益'!$F$101:$Q$101</c:f>
              <c:numCache>
                <c:ptCount val="12"/>
                <c:pt idx="0">
                  <c:v>73036411</c:v>
                </c:pt>
                <c:pt idx="1">
                  <c:v>63664675</c:v>
                </c:pt>
                <c:pt idx="2">
                  <c:v>63811119</c:v>
                </c:pt>
                <c:pt idx="3">
                  <c:v>66420990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12"/>
          <c:tx>
            <c:strRef>
              <c:f>'前年利益'!$E$102</c:f>
              <c:strCache>
                <c:ptCount val="1"/>
                <c:pt idx="0">
                  <c:v>関西支店当年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'前年利益'!$F$89:$Q$89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'前年利益'!$F$102:$Q$102</c:f>
              <c:numCache>
                <c:ptCount val="12"/>
                <c:pt idx="0">
                  <c:v>60841993</c:v>
                </c:pt>
                <c:pt idx="1">
                  <c:v>55952396</c:v>
                </c:pt>
                <c:pt idx="2">
                  <c:v>56914627</c:v>
                </c:pt>
                <c:pt idx="3">
                  <c:v>57106489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1267705"/>
        <c:axId val="25345350"/>
      </c:lineChart>
      <c:catAx>
        <c:axId val="37937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74136"/>
        <c:crosses val="autoZero"/>
        <c:auto val="0"/>
        <c:lblOffset val="100"/>
        <c:tickLblSkip val="1"/>
        <c:noMultiLvlLbl val="0"/>
      </c:catAx>
      <c:valAx>
        <c:axId val="294741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37683"/>
        <c:crossesAt val="1"/>
        <c:crossBetween val="between"/>
        <c:dispUnits/>
      </c:valAx>
      <c:catAx>
        <c:axId val="51267705"/>
        <c:scaling>
          <c:orientation val="minMax"/>
        </c:scaling>
        <c:axPos val="b"/>
        <c:delete val="1"/>
        <c:majorTickMark val="out"/>
        <c:minorTickMark val="none"/>
        <c:tickLblPos val="nextTo"/>
        <c:crossAx val="25345350"/>
        <c:crosses val="autoZero"/>
        <c:auto val="0"/>
        <c:lblOffset val="100"/>
        <c:tickLblSkip val="1"/>
        <c:noMultiLvlLbl val="0"/>
      </c:catAx>
      <c:valAx>
        <c:axId val="253453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677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95"/>
          <c:y val="0.00675"/>
          <c:w val="0.1235"/>
          <c:h val="0.8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87</xdr:row>
      <xdr:rowOff>47625</xdr:rowOff>
    </xdr:from>
    <xdr:to>
      <xdr:col>17</xdr:col>
      <xdr:colOff>981075</xdr:colOff>
      <xdr:row>104</xdr:row>
      <xdr:rowOff>9525</xdr:rowOff>
    </xdr:to>
    <xdr:graphicFrame>
      <xdr:nvGraphicFramePr>
        <xdr:cNvPr id="1" name="Chart 2"/>
        <xdr:cNvGraphicFramePr/>
      </xdr:nvGraphicFramePr>
      <xdr:xfrm>
        <a:off x="714375" y="3076575"/>
        <a:ext cx="10182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Cute&#12503;&#12525;&#12472;&#12455;&#12463;&#12488;\&#12487;&#12514;_&#21033;&#29992;&#20013;\Yojitu\Rie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前年利益"/>
      <sheetName val="読み取り"/>
      <sheetName val="読み取りOK"/>
      <sheetName val="Rieki"/>
    </sheetNames>
    <sheetDataSet>
      <sheetData sheetId="0">
        <row r="9">
          <cell r="A9" t="str">
            <v>予算と実績の管理</v>
          </cell>
        </row>
        <row r="17">
          <cell r="A17" t="str">
            <v>概要）</v>
          </cell>
        </row>
        <row r="59">
          <cell r="A59" t="str">
            <v>図２の予算と実績Riekiレポート）</v>
          </cell>
        </row>
        <row r="151">
          <cell r="A151" t="str">
            <v>利益の前年比較（クロス集計と複合グラフ）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outlinePr summaryBelow="0"/>
  </sheetPr>
  <dimension ref="A1:R102"/>
  <sheetViews>
    <sheetView showGridLines="0" tabSelected="1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180" sqref="M180"/>
    </sheetView>
  </sheetViews>
  <sheetFormatPr defaultColWidth="9.00390625" defaultRowHeight="13.5" outlineLevelRow="1"/>
  <cols>
    <col min="1" max="1" width="4.00390625" style="0" hidden="1" customWidth="1"/>
    <col min="2" max="2" width="0" style="0" hidden="1" customWidth="1"/>
    <col min="3" max="3" width="8.50390625" style="0" customWidth="1"/>
    <col min="4" max="4" width="13.25390625" style="0" customWidth="1"/>
    <col min="5" max="5" width="12.375" style="0" customWidth="1"/>
    <col min="6" max="17" width="8.00390625" style="0" customWidth="1"/>
    <col min="18" max="18" width="13.625" style="0" customWidth="1"/>
  </cols>
  <sheetData>
    <row r="1" spans="1:9" ht="13.5" hidden="1">
      <c r="A1">
        <v>1714824339000</v>
      </c>
      <c r="C1" t="s">
        <v>0</v>
      </c>
      <c r="D1" t="s">
        <v>49</v>
      </c>
      <c r="E1" t="s">
        <v>1</v>
      </c>
      <c r="F1" t="s">
        <v>2</v>
      </c>
      <c r="H1" t="s">
        <v>3</v>
      </c>
      <c r="I1" t="s">
        <v>4</v>
      </c>
    </row>
    <row r="2" ht="13.5" hidden="1">
      <c r="G2" t="s">
        <v>48</v>
      </c>
    </row>
    <row r="3" spans="2:4" ht="13.5" hidden="1">
      <c r="B3">
        <v>7</v>
      </c>
      <c r="C3">
        <v>1</v>
      </c>
      <c r="D3">
        <v>7</v>
      </c>
    </row>
    <row r="4" ht="13.5" hidden="1"/>
    <row r="5" ht="13.5" hidden="1"/>
    <row r="6" ht="13.5" hidden="1"/>
    <row r="7" spans="2:10" s="1" customFormat="1" ht="23.25" customHeight="1">
      <c r="B7"/>
      <c r="C7" s="2" t="s">
        <v>5</v>
      </c>
      <c r="F7" s="3" t="s">
        <v>6</v>
      </c>
      <c r="J7" s="4"/>
    </row>
    <row r="8" spans="1:18" s="1" customFormat="1" ht="15.75" customHeight="1" thickBot="1">
      <c r="A8" s="5" t="s">
        <v>7</v>
      </c>
      <c r="B8"/>
      <c r="C8" s="6" t="s">
        <v>8</v>
      </c>
      <c r="D8" s="6" t="s">
        <v>9</v>
      </c>
      <c r="E8" s="6"/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</v>
      </c>
      <c r="P8" s="7">
        <v>2</v>
      </c>
      <c r="Q8" s="8">
        <v>3</v>
      </c>
      <c r="R8" s="6" t="s">
        <v>10</v>
      </c>
    </row>
    <row r="9" spans="1:18" s="1" customFormat="1" ht="14.25" thickBot="1">
      <c r="A9"/>
      <c r="B9"/>
      <c r="C9" s="9" t="s">
        <v>11</v>
      </c>
      <c r="D9" s="10"/>
      <c r="E9" s="11" t="s">
        <v>12</v>
      </c>
      <c r="F9" s="12">
        <f aca="true" t="shared" si="0" ref="F9:Q9">SUMIF($E10:$E17,$E9,F10:F17)</f>
        <v>54083580</v>
      </c>
      <c r="G9" s="12">
        <f t="shared" si="0"/>
        <v>49834913</v>
      </c>
      <c r="H9" s="12">
        <f t="shared" si="0"/>
        <v>50288586</v>
      </c>
      <c r="I9" s="12">
        <f t="shared" si="0"/>
        <v>48427371</v>
      </c>
      <c r="J9" s="12">
        <f t="shared" si="0"/>
        <v>53753249</v>
      </c>
      <c r="K9" s="12">
        <f t="shared" si="0"/>
        <v>58197635</v>
      </c>
      <c r="L9" s="12">
        <f t="shared" si="0"/>
        <v>52364294</v>
      </c>
      <c r="M9" s="12">
        <f t="shared" si="0"/>
        <v>50283144</v>
      </c>
      <c r="N9" s="12">
        <f t="shared" si="0"/>
        <v>58894450</v>
      </c>
      <c r="O9" s="12">
        <f t="shared" si="0"/>
        <v>52145395</v>
      </c>
      <c r="P9" s="12">
        <f t="shared" si="0"/>
        <v>52401717</v>
      </c>
      <c r="Q9" s="12">
        <f t="shared" si="0"/>
        <v>60546389</v>
      </c>
      <c r="R9" s="13">
        <f aca="true" t="shared" si="1" ref="R9:R16">SUM(F9:Q9)</f>
        <v>641220723</v>
      </c>
    </row>
    <row r="10" spans="3:18" ht="14.25" collapsed="1" thickBot="1">
      <c r="C10" s="14"/>
      <c r="D10" s="15"/>
      <c r="E10" s="16" t="s">
        <v>13</v>
      </c>
      <c r="F10" s="17">
        <f aca="true" t="shared" si="2" ref="F10:Q10">SUMIF($E11:$E17,$E10,F11:F17)</f>
        <v>52986812</v>
      </c>
      <c r="G10" s="17">
        <f t="shared" si="2"/>
        <v>48204843</v>
      </c>
      <c r="H10" s="17">
        <f t="shared" si="2"/>
        <v>50177138</v>
      </c>
      <c r="I10" s="17">
        <f t="shared" si="2"/>
        <v>47922101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17">
        <f t="shared" si="2"/>
        <v>0</v>
      </c>
      <c r="R10" s="18">
        <f t="shared" si="1"/>
        <v>199290894</v>
      </c>
    </row>
    <row r="11" spans="1:18" ht="14.25" hidden="1" outlineLevel="1" thickBot="1">
      <c r="A11">
        <f>IF($D11="","$$DEL","")</f>
      </c>
      <c r="C11" s="14"/>
      <c r="D11" s="19" t="s">
        <v>14</v>
      </c>
      <c r="E11" s="11" t="s">
        <v>12</v>
      </c>
      <c r="F11" s="12">
        <v>17095637</v>
      </c>
      <c r="G11" s="12">
        <v>15703583</v>
      </c>
      <c r="H11" s="12">
        <v>15714529</v>
      </c>
      <c r="I11" s="12">
        <v>14973222</v>
      </c>
      <c r="J11" s="12">
        <v>16345730</v>
      </c>
      <c r="K11" s="12">
        <v>16886945</v>
      </c>
      <c r="L11" s="12">
        <v>15892977</v>
      </c>
      <c r="M11" s="12">
        <v>15315167</v>
      </c>
      <c r="N11" s="12">
        <v>18214249</v>
      </c>
      <c r="O11" s="12">
        <v>15862038</v>
      </c>
      <c r="P11" s="12">
        <v>15812144</v>
      </c>
      <c r="Q11" s="20">
        <v>18676073</v>
      </c>
      <c r="R11" s="13">
        <f t="shared" si="1"/>
        <v>196492294</v>
      </c>
    </row>
    <row r="12" spans="1:18" ht="14.25" hidden="1" outlineLevel="1" thickBot="1">
      <c r="A12">
        <f>IF($D11="","$$DEL","")</f>
      </c>
      <c r="C12" s="14"/>
      <c r="D12" s="19"/>
      <c r="E12" s="16" t="s">
        <v>13</v>
      </c>
      <c r="F12" s="17">
        <v>16388347</v>
      </c>
      <c r="G12" s="17">
        <v>15103320</v>
      </c>
      <c r="H12" s="17">
        <v>15616038</v>
      </c>
      <c r="I12" s="17">
        <v>15232107</v>
      </c>
      <c r="J12" s="17"/>
      <c r="K12" s="17"/>
      <c r="L12" s="17"/>
      <c r="M12" s="17"/>
      <c r="N12" s="17"/>
      <c r="O12" s="17"/>
      <c r="P12" s="17"/>
      <c r="Q12" s="17"/>
      <c r="R12" s="18">
        <f t="shared" si="1"/>
        <v>62339812</v>
      </c>
    </row>
    <row r="13" spans="1:18" ht="14.25" hidden="1" outlineLevel="1" thickBot="1">
      <c r="A13">
        <f>IF($D13="","$$DEL","")</f>
      </c>
      <c r="C13" s="14"/>
      <c r="D13" s="19" t="s">
        <v>15</v>
      </c>
      <c r="E13" s="11" t="s">
        <v>12</v>
      </c>
      <c r="F13" s="12">
        <v>14124823</v>
      </c>
      <c r="G13" s="12">
        <v>12067614</v>
      </c>
      <c r="H13" s="12">
        <v>12263418</v>
      </c>
      <c r="I13" s="12">
        <v>12929122</v>
      </c>
      <c r="J13" s="12">
        <v>13575049</v>
      </c>
      <c r="K13" s="12">
        <v>14258604</v>
      </c>
      <c r="L13" s="12">
        <v>13629775</v>
      </c>
      <c r="M13" s="12">
        <v>12910622</v>
      </c>
      <c r="N13" s="12">
        <v>15838737</v>
      </c>
      <c r="O13" s="12">
        <v>13374988</v>
      </c>
      <c r="P13" s="12">
        <v>13472531</v>
      </c>
      <c r="Q13" s="20">
        <v>15082273</v>
      </c>
      <c r="R13" s="13">
        <f t="shared" si="1"/>
        <v>163527556</v>
      </c>
    </row>
    <row r="14" spans="1:18" ht="14.25" hidden="1" outlineLevel="1" thickBot="1">
      <c r="A14">
        <f>IF($D13="","$$DEL","")</f>
      </c>
      <c r="C14" s="14"/>
      <c r="D14" s="19"/>
      <c r="E14" s="16" t="s">
        <v>13</v>
      </c>
      <c r="F14" s="17">
        <v>14756975</v>
      </c>
      <c r="G14" s="17">
        <v>11663791</v>
      </c>
      <c r="H14" s="17">
        <v>12287595</v>
      </c>
      <c r="I14" s="17">
        <v>12693856</v>
      </c>
      <c r="J14" s="17"/>
      <c r="K14" s="17"/>
      <c r="L14" s="17"/>
      <c r="M14" s="17"/>
      <c r="N14" s="17"/>
      <c r="O14" s="17"/>
      <c r="P14" s="17"/>
      <c r="Q14" s="17"/>
      <c r="R14" s="18">
        <f t="shared" si="1"/>
        <v>51402217</v>
      </c>
    </row>
    <row r="15" spans="1:18" ht="14.25" hidden="1" outlineLevel="1" thickBot="1">
      <c r="A15">
        <f>IF($D15="","$$DEL","")</f>
      </c>
      <c r="C15" s="14"/>
      <c r="D15" s="19" t="s">
        <v>16</v>
      </c>
      <c r="E15" s="11" t="s">
        <v>12</v>
      </c>
      <c r="F15" s="12">
        <v>22863120</v>
      </c>
      <c r="G15" s="12">
        <v>22063716</v>
      </c>
      <c r="H15" s="12">
        <v>22310639</v>
      </c>
      <c r="I15" s="12">
        <v>20525027</v>
      </c>
      <c r="J15" s="12">
        <v>23832470</v>
      </c>
      <c r="K15" s="12">
        <v>27052086</v>
      </c>
      <c r="L15" s="12">
        <v>22841542</v>
      </c>
      <c r="M15" s="12">
        <v>22057355</v>
      </c>
      <c r="N15" s="12">
        <v>24841464</v>
      </c>
      <c r="O15" s="12">
        <v>22908369</v>
      </c>
      <c r="P15" s="12">
        <v>23117042</v>
      </c>
      <c r="Q15" s="20">
        <v>26788043</v>
      </c>
      <c r="R15" s="13">
        <f t="shared" si="1"/>
        <v>281200873</v>
      </c>
    </row>
    <row r="16" spans="1:18" ht="14.25" hidden="1" outlineLevel="1" thickBot="1">
      <c r="A16">
        <f>IF($D15="","$$DEL","")</f>
      </c>
      <c r="C16" s="14"/>
      <c r="D16" s="19"/>
      <c r="E16" s="16" t="s">
        <v>13</v>
      </c>
      <c r="F16" s="17">
        <v>21841490</v>
      </c>
      <c r="G16" s="17">
        <v>21437732</v>
      </c>
      <c r="H16" s="17">
        <v>22273505</v>
      </c>
      <c r="I16" s="17">
        <v>19996138</v>
      </c>
      <c r="J16" s="17"/>
      <c r="K16" s="17"/>
      <c r="L16" s="17"/>
      <c r="M16" s="17"/>
      <c r="N16" s="17"/>
      <c r="O16" s="17"/>
      <c r="P16" s="17"/>
      <c r="Q16" s="17"/>
      <c r="R16" s="18">
        <f t="shared" si="1"/>
        <v>85548865</v>
      </c>
    </row>
    <row r="17" spans="3:18" ht="7.5" customHeight="1" hidden="1" outlineLevel="1" thickBo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</row>
    <row r="18" spans="1:18" s="1" customFormat="1" ht="14.25" thickBot="1">
      <c r="A18"/>
      <c r="B18"/>
      <c r="C18" s="9" t="s">
        <v>17</v>
      </c>
      <c r="D18" s="10"/>
      <c r="E18" s="11" t="s">
        <v>12</v>
      </c>
      <c r="F18" s="12">
        <f aca="true" t="shared" si="3" ref="F18:Q18">SUMIF($E19:$E34,$E18,F19:F34)</f>
        <v>123554610</v>
      </c>
      <c r="G18" s="12">
        <f t="shared" si="3"/>
        <v>113069159</v>
      </c>
      <c r="H18" s="12">
        <f t="shared" si="3"/>
        <v>113627060</v>
      </c>
      <c r="I18" s="12">
        <f t="shared" si="3"/>
        <v>110086729</v>
      </c>
      <c r="J18" s="12">
        <f t="shared" si="3"/>
        <v>120492239</v>
      </c>
      <c r="K18" s="12">
        <f t="shared" si="3"/>
        <v>131496376</v>
      </c>
      <c r="L18" s="12">
        <f t="shared" si="3"/>
        <v>121957753</v>
      </c>
      <c r="M18" s="12">
        <f t="shared" si="3"/>
        <v>114192329</v>
      </c>
      <c r="N18" s="12">
        <f t="shared" si="3"/>
        <v>131255688</v>
      </c>
      <c r="O18" s="12">
        <f t="shared" si="3"/>
        <v>118371595</v>
      </c>
      <c r="P18" s="12">
        <f t="shared" si="3"/>
        <v>124815292</v>
      </c>
      <c r="Q18" s="12">
        <f t="shared" si="3"/>
        <v>124925986</v>
      </c>
      <c r="R18" s="13">
        <f aca="true" t="shared" si="4" ref="R18:R33">SUM(F18:Q18)</f>
        <v>1447844816</v>
      </c>
    </row>
    <row r="19" spans="3:18" ht="14.25" collapsed="1" thickBot="1">
      <c r="C19" s="14"/>
      <c r="D19" s="15"/>
      <c r="E19" s="16" t="s">
        <v>13</v>
      </c>
      <c r="F19" s="17">
        <f aca="true" t="shared" si="5" ref="F19:Q19">SUMIF($E20:$E34,$E19,F20:F34)</f>
        <v>128275085</v>
      </c>
      <c r="G19" s="17">
        <f t="shared" si="5"/>
        <v>114051753</v>
      </c>
      <c r="H19" s="17">
        <f t="shared" si="5"/>
        <v>112505424</v>
      </c>
      <c r="I19" s="17">
        <f t="shared" si="5"/>
        <v>108460454</v>
      </c>
      <c r="J19" s="17">
        <f t="shared" si="5"/>
        <v>0</v>
      </c>
      <c r="K19" s="17">
        <f t="shared" si="5"/>
        <v>0</v>
      </c>
      <c r="L19" s="17">
        <f t="shared" si="5"/>
        <v>0</v>
      </c>
      <c r="M19" s="17">
        <f t="shared" si="5"/>
        <v>0</v>
      </c>
      <c r="N19" s="17">
        <f t="shared" si="5"/>
        <v>0</v>
      </c>
      <c r="O19" s="17">
        <f t="shared" si="5"/>
        <v>0</v>
      </c>
      <c r="P19" s="17">
        <f t="shared" si="5"/>
        <v>0</v>
      </c>
      <c r="Q19" s="17">
        <f t="shared" si="5"/>
        <v>0</v>
      </c>
      <c r="R19" s="18">
        <f t="shared" si="4"/>
        <v>463292716</v>
      </c>
    </row>
    <row r="20" spans="1:18" ht="14.25" hidden="1" outlineLevel="1" thickBot="1">
      <c r="A20">
        <f>IF($D20="","$$DEL","")</f>
      </c>
      <c r="C20" s="14"/>
      <c r="D20" s="19" t="s">
        <v>18</v>
      </c>
      <c r="E20" s="11" t="s">
        <v>12</v>
      </c>
      <c r="F20" s="12">
        <v>27261762</v>
      </c>
      <c r="G20" s="12">
        <v>26022005</v>
      </c>
      <c r="H20" s="12">
        <v>24043118</v>
      </c>
      <c r="I20" s="12">
        <v>25861532</v>
      </c>
      <c r="J20" s="12">
        <v>26949399</v>
      </c>
      <c r="K20" s="12">
        <v>26992418</v>
      </c>
      <c r="L20" s="12">
        <v>27011298</v>
      </c>
      <c r="M20" s="12">
        <v>26189599</v>
      </c>
      <c r="N20" s="12">
        <v>31167927</v>
      </c>
      <c r="O20" s="12">
        <v>26532323</v>
      </c>
      <c r="P20" s="12">
        <v>28225052</v>
      </c>
      <c r="Q20" s="20">
        <v>29311124</v>
      </c>
      <c r="R20" s="13">
        <f t="shared" si="4"/>
        <v>325567557</v>
      </c>
    </row>
    <row r="21" spans="1:18" ht="14.25" hidden="1" outlineLevel="1" thickBot="1">
      <c r="A21">
        <f>IF($D20="","$$DEL","")</f>
      </c>
      <c r="C21" s="14"/>
      <c r="D21" s="19"/>
      <c r="E21" s="16" t="s">
        <v>13</v>
      </c>
      <c r="F21" s="17">
        <v>27857669</v>
      </c>
      <c r="G21" s="17">
        <v>26166464</v>
      </c>
      <c r="H21" s="17">
        <v>24004604</v>
      </c>
      <c r="I21" s="17">
        <v>25409417</v>
      </c>
      <c r="J21" s="17"/>
      <c r="K21" s="17"/>
      <c r="L21" s="17"/>
      <c r="M21" s="17"/>
      <c r="N21" s="17"/>
      <c r="O21" s="17"/>
      <c r="P21" s="17"/>
      <c r="Q21" s="17"/>
      <c r="R21" s="18">
        <f t="shared" si="4"/>
        <v>103438154</v>
      </c>
    </row>
    <row r="22" spans="1:18" ht="14.25" hidden="1" outlineLevel="1" thickBot="1">
      <c r="A22">
        <f>IF($D22="","$$DEL","")</f>
      </c>
      <c r="C22" s="14"/>
      <c r="D22" s="19" t="s">
        <v>19</v>
      </c>
      <c r="E22" s="11" t="s">
        <v>12</v>
      </c>
      <c r="F22" s="12">
        <v>6576427</v>
      </c>
      <c r="G22" s="12">
        <v>5804940</v>
      </c>
      <c r="H22" s="12">
        <v>6150979</v>
      </c>
      <c r="I22" s="12">
        <v>6003955</v>
      </c>
      <c r="J22" s="12">
        <v>6437033</v>
      </c>
      <c r="K22" s="12">
        <v>7475933</v>
      </c>
      <c r="L22" s="12">
        <v>6418049</v>
      </c>
      <c r="M22" s="12">
        <v>6155981</v>
      </c>
      <c r="N22" s="12">
        <v>6632550</v>
      </c>
      <c r="O22" s="12">
        <v>6338359</v>
      </c>
      <c r="P22" s="12">
        <v>6361084</v>
      </c>
      <c r="Q22" s="20">
        <v>7437269</v>
      </c>
      <c r="R22" s="13">
        <f t="shared" si="4"/>
        <v>77792559</v>
      </c>
    </row>
    <row r="23" spans="1:18" ht="14.25" hidden="1" outlineLevel="1" thickBot="1">
      <c r="A23">
        <f>IF($D22="","$$DEL","")</f>
      </c>
      <c r="C23" s="14"/>
      <c r="D23" s="19"/>
      <c r="E23" s="16" t="s">
        <v>13</v>
      </c>
      <c r="F23" s="17">
        <v>6771929</v>
      </c>
      <c r="G23" s="17">
        <v>5779460</v>
      </c>
      <c r="H23" s="17">
        <v>6110589</v>
      </c>
      <c r="I23" s="17">
        <v>6128681</v>
      </c>
      <c r="J23" s="17"/>
      <c r="K23" s="17"/>
      <c r="L23" s="17"/>
      <c r="M23" s="17"/>
      <c r="N23" s="17"/>
      <c r="O23" s="17"/>
      <c r="P23" s="17"/>
      <c r="Q23" s="17"/>
      <c r="R23" s="18">
        <f t="shared" si="4"/>
        <v>24790659</v>
      </c>
    </row>
    <row r="24" spans="1:18" ht="14.25" hidden="1" outlineLevel="1" thickBot="1">
      <c r="A24">
        <f>IF($D24="","$$DEL","")</f>
      </c>
      <c r="C24" s="14"/>
      <c r="D24" s="19" t="s">
        <v>20</v>
      </c>
      <c r="E24" s="11" t="s">
        <v>12</v>
      </c>
      <c r="F24" s="12">
        <v>17281508</v>
      </c>
      <c r="G24" s="12">
        <v>14558703</v>
      </c>
      <c r="H24" s="12">
        <v>15856755</v>
      </c>
      <c r="I24" s="12">
        <v>14884031</v>
      </c>
      <c r="J24" s="12">
        <v>16649353</v>
      </c>
      <c r="K24" s="12">
        <v>18972047</v>
      </c>
      <c r="L24" s="12">
        <v>16590856</v>
      </c>
      <c r="M24" s="12">
        <v>15096667</v>
      </c>
      <c r="N24" s="12">
        <v>15955279</v>
      </c>
      <c r="O24" s="12">
        <v>15999432</v>
      </c>
      <c r="P24" s="12">
        <v>17159574</v>
      </c>
      <c r="Q24" s="20">
        <v>16614146</v>
      </c>
      <c r="R24" s="13">
        <f t="shared" si="4"/>
        <v>195618351</v>
      </c>
    </row>
    <row r="25" spans="1:18" ht="14.25" hidden="1" outlineLevel="1" thickBot="1">
      <c r="A25">
        <f>IF($D24="","$$DEL","")</f>
      </c>
      <c r="C25" s="14"/>
      <c r="D25" s="19"/>
      <c r="E25" s="16" t="s">
        <v>13</v>
      </c>
      <c r="F25" s="17">
        <v>18098521</v>
      </c>
      <c r="G25" s="17">
        <v>15017293</v>
      </c>
      <c r="H25" s="17">
        <v>15581151</v>
      </c>
      <c r="I25" s="17">
        <v>14375197</v>
      </c>
      <c r="J25" s="17"/>
      <c r="K25" s="17"/>
      <c r="L25" s="17"/>
      <c r="M25" s="17"/>
      <c r="N25" s="17"/>
      <c r="O25" s="17"/>
      <c r="P25" s="17"/>
      <c r="Q25" s="17"/>
      <c r="R25" s="18">
        <f t="shared" si="4"/>
        <v>63072162</v>
      </c>
    </row>
    <row r="26" spans="1:18" ht="14.25" hidden="1" outlineLevel="1" thickBot="1">
      <c r="A26">
        <f>IF($D26="","$$DEL","")</f>
      </c>
      <c r="C26" s="14"/>
      <c r="D26" s="19" t="s">
        <v>21</v>
      </c>
      <c r="E26" s="11" t="s">
        <v>12</v>
      </c>
      <c r="F26" s="12">
        <v>6281523</v>
      </c>
      <c r="G26" s="12">
        <v>5664761</v>
      </c>
      <c r="H26" s="12">
        <v>5643433</v>
      </c>
      <c r="I26" s="12">
        <v>5674743</v>
      </c>
      <c r="J26" s="12">
        <v>6297760</v>
      </c>
      <c r="K26" s="12">
        <v>6564727</v>
      </c>
      <c r="L26" s="12">
        <v>6538595</v>
      </c>
      <c r="M26" s="12">
        <v>6068336</v>
      </c>
      <c r="N26" s="12">
        <v>6344445</v>
      </c>
      <c r="O26" s="12">
        <v>6294403</v>
      </c>
      <c r="P26" s="12">
        <v>6391074</v>
      </c>
      <c r="Q26" s="20">
        <v>7190479</v>
      </c>
      <c r="R26" s="13">
        <f t="shared" si="4"/>
        <v>74954279</v>
      </c>
    </row>
    <row r="27" spans="1:18" ht="14.25" hidden="1" outlineLevel="1" thickBot="1">
      <c r="A27">
        <f>IF($D26="","$$DEL","")</f>
      </c>
      <c r="C27" s="14"/>
      <c r="D27" s="19"/>
      <c r="E27" s="16" t="s">
        <v>13</v>
      </c>
      <c r="F27" s="17">
        <v>6447727</v>
      </c>
      <c r="G27" s="17">
        <v>5503852</v>
      </c>
      <c r="H27" s="17">
        <v>5641902</v>
      </c>
      <c r="I27" s="17">
        <v>5891335</v>
      </c>
      <c r="J27" s="17"/>
      <c r="K27" s="17"/>
      <c r="L27" s="17"/>
      <c r="M27" s="17"/>
      <c r="N27" s="17"/>
      <c r="O27" s="17"/>
      <c r="P27" s="17"/>
      <c r="Q27" s="17"/>
      <c r="R27" s="18">
        <f t="shared" si="4"/>
        <v>23484816</v>
      </c>
    </row>
    <row r="28" spans="1:18" ht="14.25" hidden="1" outlineLevel="1" thickBot="1">
      <c r="A28">
        <f>IF($D28="","$$DEL","")</f>
      </c>
      <c r="C28" s="14"/>
      <c r="D28" s="19" t="s">
        <v>22</v>
      </c>
      <c r="E28" s="11" t="s">
        <v>12</v>
      </c>
      <c r="F28" s="12">
        <v>6522032</v>
      </c>
      <c r="G28" s="12">
        <v>6037998</v>
      </c>
      <c r="H28" s="12">
        <v>5936413</v>
      </c>
      <c r="I28" s="12">
        <v>5983443</v>
      </c>
      <c r="J28" s="12">
        <v>6048195</v>
      </c>
      <c r="K28" s="12">
        <v>6931623</v>
      </c>
      <c r="L28" s="12">
        <v>6211066</v>
      </c>
      <c r="M28" s="12">
        <v>6031909</v>
      </c>
      <c r="N28" s="12">
        <v>6411859</v>
      </c>
      <c r="O28" s="12">
        <v>6091421</v>
      </c>
      <c r="P28" s="12">
        <v>6070804</v>
      </c>
      <c r="Q28" s="20">
        <v>6371310</v>
      </c>
      <c r="R28" s="13">
        <f t="shared" si="4"/>
        <v>74648073</v>
      </c>
    </row>
    <row r="29" spans="1:18" ht="14.25" hidden="1" outlineLevel="1" thickBot="1">
      <c r="A29">
        <f>IF($D28="","$$DEL","")</f>
      </c>
      <c r="C29" s="14"/>
      <c r="D29" s="19"/>
      <c r="E29" s="16" t="s">
        <v>13</v>
      </c>
      <c r="F29" s="17">
        <v>6821587</v>
      </c>
      <c r="G29" s="17">
        <v>5796628</v>
      </c>
      <c r="H29" s="17">
        <v>5917776</v>
      </c>
      <c r="I29" s="17">
        <v>5882682</v>
      </c>
      <c r="J29" s="17"/>
      <c r="K29" s="17"/>
      <c r="L29" s="17"/>
      <c r="M29" s="17"/>
      <c r="N29" s="17"/>
      <c r="O29" s="17"/>
      <c r="P29" s="17"/>
      <c r="Q29" s="17"/>
      <c r="R29" s="18">
        <f t="shared" si="4"/>
        <v>24418673</v>
      </c>
    </row>
    <row r="30" spans="1:18" ht="14.25" hidden="1" outlineLevel="1" thickBot="1">
      <c r="A30">
        <f>IF($D30="","$$DEL","")</f>
      </c>
      <c r="C30" s="14"/>
      <c r="D30" s="19" t="s">
        <v>23</v>
      </c>
      <c r="E30" s="11" t="s">
        <v>12</v>
      </c>
      <c r="F30" s="12">
        <v>53889348</v>
      </c>
      <c r="G30" s="12">
        <v>49754917</v>
      </c>
      <c r="H30" s="12">
        <v>50589060</v>
      </c>
      <c r="I30" s="12">
        <v>46464817</v>
      </c>
      <c r="J30" s="12">
        <v>52391124</v>
      </c>
      <c r="K30" s="12">
        <v>58137420</v>
      </c>
      <c r="L30" s="12">
        <v>53471304</v>
      </c>
      <c r="M30" s="12">
        <v>49340107</v>
      </c>
      <c r="N30" s="12">
        <v>58536228</v>
      </c>
      <c r="O30" s="12">
        <v>51620826</v>
      </c>
      <c r="P30" s="12">
        <v>54834775</v>
      </c>
      <c r="Q30" s="20">
        <v>51579483</v>
      </c>
      <c r="R30" s="13">
        <f t="shared" si="4"/>
        <v>630609409</v>
      </c>
    </row>
    <row r="31" spans="1:18" ht="14.25" hidden="1" outlineLevel="1" thickBot="1">
      <c r="A31">
        <f>IF($D30="","$$DEL","")</f>
      </c>
      <c r="C31" s="14"/>
      <c r="D31" s="19"/>
      <c r="E31" s="16" t="s">
        <v>13</v>
      </c>
      <c r="F31" s="17">
        <v>56350369</v>
      </c>
      <c r="G31" s="17">
        <v>50525609</v>
      </c>
      <c r="H31" s="17">
        <v>49794171</v>
      </c>
      <c r="I31" s="17">
        <v>45571972</v>
      </c>
      <c r="J31" s="17"/>
      <c r="K31" s="17"/>
      <c r="L31" s="17"/>
      <c r="M31" s="17"/>
      <c r="N31" s="17"/>
      <c r="O31" s="17"/>
      <c r="P31" s="17"/>
      <c r="Q31" s="17"/>
      <c r="R31" s="18">
        <f t="shared" si="4"/>
        <v>202242121</v>
      </c>
    </row>
    <row r="32" spans="1:18" ht="14.25" hidden="1" outlineLevel="1" thickBot="1">
      <c r="A32">
        <f>IF($D32="","$$DEL","")</f>
      </c>
      <c r="C32" s="14"/>
      <c r="D32" s="19" t="s">
        <v>24</v>
      </c>
      <c r="E32" s="11" t="s">
        <v>12</v>
      </c>
      <c r="F32" s="12">
        <v>5742010</v>
      </c>
      <c r="G32" s="12">
        <v>5225835</v>
      </c>
      <c r="H32" s="12">
        <v>5407302</v>
      </c>
      <c r="I32" s="12">
        <v>5214208</v>
      </c>
      <c r="J32" s="12">
        <v>5719375</v>
      </c>
      <c r="K32" s="12">
        <v>6422208</v>
      </c>
      <c r="L32" s="12">
        <v>5716585</v>
      </c>
      <c r="M32" s="12">
        <v>5309730</v>
      </c>
      <c r="N32" s="12">
        <v>6207400</v>
      </c>
      <c r="O32" s="12">
        <v>5494831</v>
      </c>
      <c r="P32" s="12">
        <v>5772929</v>
      </c>
      <c r="Q32" s="20">
        <v>6422175</v>
      </c>
      <c r="R32" s="13">
        <f t="shared" si="4"/>
        <v>68654588</v>
      </c>
    </row>
    <row r="33" spans="1:18" ht="14.25" hidden="1" outlineLevel="1" thickBot="1">
      <c r="A33">
        <f>IF($D32="","$$DEL","")</f>
      </c>
      <c r="C33" s="14"/>
      <c r="D33" s="19"/>
      <c r="E33" s="16" t="s">
        <v>13</v>
      </c>
      <c r="F33" s="17">
        <v>5927283</v>
      </c>
      <c r="G33" s="17">
        <v>5262447</v>
      </c>
      <c r="H33" s="17">
        <v>5455231</v>
      </c>
      <c r="I33" s="17">
        <v>5201170</v>
      </c>
      <c r="J33" s="17"/>
      <c r="K33" s="17"/>
      <c r="L33" s="17"/>
      <c r="M33" s="17"/>
      <c r="N33" s="17"/>
      <c r="O33" s="17"/>
      <c r="P33" s="17"/>
      <c r="Q33" s="17"/>
      <c r="R33" s="18">
        <f t="shared" si="4"/>
        <v>21846131</v>
      </c>
    </row>
    <row r="34" spans="3:18" ht="7.5" customHeight="1" hidden="1" outlineLevel="1" thickBot="1"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</row>
    <row r="35" spans="1:18" s="1" customFormat="1" ht="14.25" thickBot="1">
      <c r="A35"/>
      <c r="B35"/>
      <c r="C35" s="9" t="s">
        <v>25</v>
      </c>
      <c r="D35" s="10"/>
      <c r="E35" s="11" t="s">
        <v>12</v>
      </c>
      <c r="F35" s="12">
        <f aca="true" t="shared" si="6" ref="F35:Q35">SUMIF($E36:$E43,$E35,F36:F43)</f>
        <v>32912186</v>
      </c>
      <c r="G35" s="12">
        <f t="shared" si="6"/>
        <v>30327064</v>
      </c>
      <c r="H35" s="12">
        <f t="shared" si="6"/>
        <v>29012534</v>
      </c>
      <c r="I35" s="12">
        <f t="shared" si="6"/>
        <v>28650360</v>
      </c>
      <c r="J35" s="12">
        <f t="shared" si="6"/>
        <v>31544719</v>
      </c>
      <c r="K35" s="12">
        <f t="shared" si="6"/>
        <v>34668694</v>
      </c>
      <c r="L35" s="12">
        <f t="shared" si="6"/>
        <v>32350318</v>
      </c>
      <c r="M35" s="12">
        <f t="shared" si="6"/>
        <v>30724026</v>
      </c>
      <c r="N35" s="12">
        <f t="shared" si="6"/>
        <v>35589204</v>
      </c>
      <c r="O35" s="12">
        <f t="shared" si="6"/>
        <v>31421570</v>
      </c>
      <c r="P35" s="12">
        <f t="shared" si="6"/>
        <v>32202332</v>
      </c>
      <c r="Q35" s="12">
        <f t="shared" si="6"/>
        <v>34802684</v>
      </c>
      <c r="R35" s="13">
        <f aca="true" t="shared" si="7" ref="R35:R42">SUM(F35:Q35)</f>
        <v>384205691</v>
      </c>
    </row>
    <row r="36" spans="3:18" ht="14.25" collapsed="1" thickBot="1">
      <c r="C36" s="14"/>
      <c r="D36" s="15"/>
      <c r="E36" s="16" t="s">
        <v>13</v>
      </c>
      <c r="F36" s="17">
        <f aca="true" t="shared" si="8" ref="F36:Q36">SUMIF($E37:$E43,$E36,F37:F43)</f>
        <v>34050240</v>
      </c>
      <c r="G36" s="17">
        <f t="shared" si="8"/>
        <v>30432118</v>
      </c>
      <c r="H36" s="17">
        <f t="shared" si="8"/>
        <v>29084599</v>
      </c>
      <c r="I36" s="17">
        <f t="shared" si="8"/>
        <v>28847281</v>
      </c>
      <c r="J36" s="17">
        <f t="shared" si="8"/>
        <v>0</v>
      </c>
      <c r="K36" s="17">
        <f t="shared" si="8"/>
        <v>0</v>
      </c>
      <c r="L36" s="17">
        <f t="shared" si="8"/>
        <v>0</v>
      </c>
      <c r="M36" s="17">
        <f t="shared" si="8"/>
        <v>0</v>
      </c>
      <c r="N36" s="17">
        <f t="shared" si="8"/>
        <v>0</v>
      </c>
      <c r="O36" s="17">
        <f t="shared" si="8"/>
        <v>0</v>
      </c>
      <c r="P36" s="17">
        <f t="shared" si="8"/>
        <v>0</v>
      </c>
      <c r="Q36" s="17">
        <f t="shared" si="8"/>
        <v>0</v>
      </c>
      <c r="R36" s="18">
        <f t="shared" si="7"/>
        <v>122414238</v>
      </c>
    </row>
    <row r="37" spans="1:18" ht="14.25" hidden="1" outlineLevel="1" thickBot="1">
      <c r="A37">
        <f>IF($D37="","$$DEL","")</f>
      </c>
      <c r="C37" s="14"/>
      <c r="D37" s="19" t="s">
        <v>26</v>
      </c>
      <c r="E37" s="11" t="s">
        <v>12</v>
      </c>
      <c r="F37" s="12">
        <v>11685726</v>
      </c>
      <c r="G37" s="12">
        <v>10523103</v>
      </c>
      <c r="H37" s="12">
        <v>10268780</v>
      </c>
      <c r="I37" s="12">
        <v>10002139</v>
      </c>
      <c r="J37" s="12">
        <v>10936168</v>
      </c>
      <c r="K37" s="12">
        <v>11475174</v>
      </c>
      <c r="L37" s="12">
        <v>11310743</v>
      </c>
      <c r="M37" s="12">
        <v>10841151</v>
      </c>
      <c r="N37" s="12">
        <v>12633274</v>
      </c>
      <c r="O37" s="12">
        <v>10967857</v>
      </c>
      <c r="P37" s="12">
        <v>11199144</v>
      </c>
      <c r="Q37" s="20">
        <v>12151743</v>
      </c>
      <c r="R37" s="13">
        <f t="shared" si="7"/>
        <v>133995002</v>
      </c>
    </row>
    <row r="38" spans="1:18" ht="14.25" hidden="1" outlineLevel="1" thickBot="1">
      <c r="A38">
        <f>IF($D37="","$$DEL","")</f>
      </c>
      <c r="C38" s="14"/>
      <c r="D38" s="19"/>
      <c r="E38" s="16" t="s">
        <v>13</v>
      </c>
      <c r="F38" s="17">
        <v>12161352</v>
      </c>
      <c r="G38" s="17">
        <v>10785198</v>
      </c>
      <c r="H38" s="17">
        <v>10319058</v>
      </c>
      <c r="I38" s="17">
        <v>10395138</v>
      </c>
      <c r="J38" s="17"/>
      <c r="K38" s="17"/>
      <c r="L38" s="17"/>
      <c r="M38" s="17"/>
      <c r="N38" s="17"/>
      <c r="O38" s="17"/>
      <c r="P38" s="17"/>
      <c r="Q38" s="17"/>
      <c r="R38" s="18">
        <f t="shared" si="7"/>
        <v>43660746</v>
      </c>
    </row>
    <row r="39" spans="1:18" ht="14.25" hidden="1" outlineLevel="1" thickBot="1">
      <c r="A39">
        <f>IF($D39="","$$DEL","")</f>
      </c>
      <c r="C39" s="14"/>
      <c r="D39" s="19" t="s">
        <v>27</v>
      </c>
      <c r="E39" s="11" t="s">
        <v>12</v>
      </c>
      <c r="F39" s="12">
        <v>11641101</v>
      </c>
      <c r="G39" s="12">
        <v>10294658</v>
      </c>
      <c r="H39" s="12">
        <v>9923904</v>
      </c>
      <c r="I39" s="12">
        <v>9993662</v>
      </c>
      <c r="J39" s="12">
        <v>10981599</v>
      </c>
      <c r="K39" s="12">
        <v>12553663</v>
      </c>
      <c r="L39" s="12">
        <v>11013027</v>
      </c>
      <c r="M39" s="12">
        <v>10418711</v>
      </c>
      <c r="N39" s="12">
        <v>11922024</v>
      </c>
      <c r="O39" s="12">
        <v>10841659</v>
      </c>
      <c r="P39" s="12">
        <v>11244304</v>
      </c>
      <c r="Q39" s="20">
        <v>11494521</v>
      </c>
      <c r="R39" s="13">
        <f t="shared" si="7"/>
        <v>132322833</v>
      </c>
    </row>
    <row r="40" spans="1:18" ht="14.25" hidden="1" outlineLevel="1" thickBot="1">
      <c r="A40">
        <f>IF($D39="","$$DEL","")</f>
      </c>
      <c r="C40" s="14"/>
      <c r="D40" s="19"/>
      <c r="E40" s="16" t="s">
        <v>13</v>
      </c>
      <c r="F40" s="17">
        <v>12026687</v>
      </c>
      <c r="G40" s="17">
        <v>10068674</v>
      </c>
      <c r="H40" s="17">
        <v>10095971</v>
      </c>
      <c r="I40" s="17">
        <v>10152316</v>
      </c>
      <c r="J40" s="17"/>
      <c r="K40" s="17"/>
      <c r="L40" s="17"/>
      <c r="M40" s="17"/>
      <c r="N40" s="17"/>
      <c r="O40" s="17"/>
      <c r="P40" s="17"/>
      <c r="Q40" s="17"/>
      <c r="R40" s="18">
        <f t="shared" si="7"/>
        <v>42343648</v>
      </c>
    </row>
    <row r="41" spans="1:18" ht="14.25" hidden="1" outlineLevel="1" thickBot="1">
      <c r="A41">
        <f>IF($D41="","$$DEL","")</f>
      </c>
      <c r="C41" s="14"/>
      <c r="D41" s="19" t="s">
        <v>28</v>
      </c>
      <c r="E41" s="11" t="s">
        <v>12</v>
      </c>
      <c r="F41" s="12">
        <v>9585359</v>
      </c>
      <c r="G41" s="12">
        <v>9509303</v>
      </c>
      <c r="H41" s="12">
        <v>8819850</v>
      </c>
      <c r="I41" s="12">
        <v>8654559</v>
      </c>
      <c r="J41" s="12">
        <v>9626952</v>
      </c>
      <c r="K41" s="12">
        <v>10639857</v>
      </c>
      <c r="L41" s="12">
        <v>10026548</v>
      </c>
      <c r="M41" s="12">
        <v>9464164</v>
      </c>
      <c r="N41" s="12">
        <v>11033906</v>
      </c>
      <c r="O41" s="12">
        <v>9612054</v>
      </c>
      <c r="P41" s="12">
        <v>9758884</v>
      </c>
      <c r="Q41" s="20">
        <v>11156420</v>
      </c>
      <c r="R41" s="13">
        <f t="shared" si="7"/>
        <v>117887856</v>
      </c>
    </row>
    <row r="42" spans="1:18" ht="14.25" hidden="1" outlineLevel="1" thickBot="1">
      <c r="A42">
        <f>IF($D41="","$$DEL","")</f>
      </c>
      <c r="C42" s="14"/>
      <c r="D42" s="19"/>
      <c r="E42" s="16" t="s">
        <v>13</v>
      </c>
      <c r="F42" s="17">
        <v>9862201</v>
      </c>
      <c r="G42" s="17">
        <v>9578246</v>
      </c>
      <c r="H42" s="17">
        <v>8669570</v>
      </c>
      <c r="I42" s="17">
        <v>8299827</v>
      </c>
      <c r="J42" s="17"/>
      <c r="K42" s="17"/>
      <c r="L42" s="17"/>
      <c r="M42" s="17"/>
      <c r="N42" s="17"/>
      <c r="O42" s="17"/>
      <c r="P42" s="17"/>
      <c r="Q42" s="17"/>
      <c r="R42" s="18">
        <f t="shared" si="7"/>
        <v>36409844</v>
      </c>
    </row>
    <row r="43" spans="3:18" ht="7.5" customHeight="1" hidden="1" outlineLevel="1" thickBot="1"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1:18" s="1" customFormat="1" ht="14.25" thickBot="1">
      <c r="A44"/>
      <c r="B44"/>
      <c r="C44" s="9" t="s">
        <v>29</v>
      </c>
      <c r="D44" s="10"/>
      <c r="E44" s="11" t="s">
        <v>12</v>
      </c>
      <c r="F44" s="12">
        <f aca="true" t="shared" si="9" ref="F44:Q44">SUMIF($E45:$E50,$E44,F45:F50)</f>
        <v>28821279</v>
      </c>
      <c r="G44" s="12">
        <f t="shared" si="9"/>
        <v>26251141</v>
      </c>
      <c r="H44" s="12">
        <f t="shared" si="9"/>
        <v>26107712</v>
      </c>
      <c r="I44" s="12">
        <f t="shared" si="9"/>
        <v>26030399</v>
      </c>
      <c r="J44" s="12">
        <f t="shared" si="9"/>
        <v>28555739</v>
      </c>
      <c r="K44" s="12">
        <f t="shared" si="9"/>
        <v>31282374</v>
      </c>
      <c r="L44" s="12">
        <f t="shared" si="9"/>
        <v>28413734</v>
      </c>
      <c r="M44" s="12">
        <f t="shared" si="9"/>
        <v>26384425</v>
      </c>
      <c r="N44" s="12">
        <f t="shared" si="9"/>
        <v>29313282</v>
      </c>
      <c r="O44" s="12">
        <f t="shared" si="9"/>
        <v>27592712</v>
      </c>
      <c r="P44" s="12">
        <f t="shared" si="9"/>
        <v>29691587</v>
      </c>
      <c r="Q44" s="12">
        <f t="shared" si="9"/>
        <v>27477913</v>
      </c>
      <c r="R44" s="13">
        <f aca="true" t="shared" si="10" ref="R44:R49">SUM(F44:Q44)</f>
        <v>335922297</v>
      </c>
    </row>
    <row r="45" spans="3:18" ht="14.25" collapsed="1" thickBot="1">
      <c r="C45" s="14"/>
      <c r="D45" s="15"/>
      <c r="E45" s="16" t="s">
        <v>13</v>
      </c>
      <c r="F45" s="17">
        <f aca="true" t="shared" si="11" ref="F45:Q45">SUMIF($E46:$E50,$E45,F46:F50)</f>
        <v>28980817</v>
      </c>
      <c r="G45" s="17">
        <f t="shared" si="11"/>
        <v>26744545</v>
      </c>
      <c r="H45" s="17">
        <f t="shared" si="11"/>
        <v>26023078</v>
      </c>
      <c r="I45" s="17">
        <f t="shared" si="11"/>
        <v>25372911</v>
      </c>
      <c r="J45" s="17">
        <f t="shared" si="11"/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 t="shared" si="11"/>
        <v>0</v>
      </c>
      <c r="P45" s="17">
        <f t="shared" si="11"/>
        <v>0</v>
      </c>
      <c r="Q45" s="17">
        <f t="shared" si="11"/>
        <v>0</v>
      </c>
      <c r="R45" s="18">
        <f t="shared" si="10"/>
        <v>107121351</v>
      </c>
    </row>
    <row r="46" spans="1:18" ht="14.25" hidden="1" outlineLevel="1" thickBot="1">
      <c r="A46">
        <f>IF($D46="","$$DEL","")</f>
      </c>
      <c r="C46" s="14"/>
      <c r="D46" s="19" t="s">
        <v>30</v>
      </c>
      <c r="E46" s="11" t="s">
        <v>12</v>
      </c>
      <c r="F46" s="12">
        <v>13107871</v>
      </c>
      <c r="G46" s="12">
        <v>11492524</v>
      </c>
      <c r="H46" s="12">
        <v>11614036</v>
      </c>
      <c r="I46" s="12">
        <v>10870323</v>
      </c>
      <c r="J46" s="12">
        <v>12545740</v>
      </c>
      <c r="K46" s="12">
        <v>13395808</v>
      </c>
      <c r="L46" s="12">
        <v>12484888</v>
      </c>
      <c r="M46" s="12">
        <v>11509222</v>
      </c>
      <c r="N46" s="12">
        <v>13875874</v>
      </c>
      <c r="O46" s="12">
        <v>12157468</v>
      </c>
      <c r="P46" s="12">
        <v>13014990</v>
      </c>
      <c r="Q46" s="20">
        <v>12164337</v>
      </c>
      <c r="R46" s="13">
        <f t="shared" si="10"/>
        <v>148233081</v>
      </c>
    </row>
    <row r="47" spans="1:18" ht="14.25" hidden="1" outlineLevel="1" thickBot="1">
      <c r="A47">
        <f>IF($D46="","$$DEL","")</f>
      </c>
      <c r="C47" s="14"/>
      <c r="D47" s="19"/>
      <c r="E47" s="16" t="s">
        <v>13</v>
      </c>
      <c r="F47" s="17">
        <v>13262742</v>
      </c>
      <c r="G47" s="17">
        <v>11426621</v>
      </c>
      <c r="H47" s="17">
        <v>11426328</v>
      </c>
      <c r="I47" s="17">
        <v>10779597</v>
      </c>
      <c r="J47" s="17"/>
      <c r="K47" s="17"/>
      <c r="L47" s="17"/>
      <c r="M47" s="17"/>
      <c r="N47" s="17"/>
      <c r="O47" s="17"/>
      <c r="P47" s="17"/>
      <c r="Q47" s="17"/>
      <c r="R47" s="18">
        <f t="shared" si="10"/>
        <v>46895288</v>
      </c>
    </row>
    <row r="48" spans="1:18" ht="14.25" hidden="1" outlineLevel="1" thickBot="1">
      <c r="A48">
        <f>IF($D48="","$$DEL","")</f>
      </c>
      <c r="C48" s="14"/>
      <c r="D48" s="19" t="s">
        <v>31</v>
      </c>
      <c r="E48" s="11" t="s">
        <v>12</v>
      </c>
      <c r="F48" s="12">
        <v>15713408</v>
      </c>
      <c r="G48" s="12">
        <v>14758617</v>
      </c>
      <c r="H48" s="12">
        <v>14493676</v>
      </c>
      <c r="I48" s="12">
        <v>15160076</v>
      </c>
      <c r="J48" s="12">
        <v>16009999</v>
      </c>
      <c r="K48" s="12">
        <v>17886566</v>
      </c>
      <c r="L48" s="12">
        <v>15928846</v>
      </c>
      <c r="M48" s="12">
        <v>14875203</v>
      </c>
      <c r="N48" s="12">
        <v>15437408</v>
      </c>
      <c r="O48" s="12">
        <v>15435244</v>
      </c>
      <c r="P48" s="12">
        <v>16676597</v>
      </c>
      <c r="Q48" s="20">
        <v>15313576</v>
      </c>
      <c r="R48" s="13">
        <f t="shared" si="10"/>
        <v>187689216</v>
      </c>
    </row>
    <row r="49" spans="1:18" ht="14.25" hidden="1" outlineLevel="1" thickBot="1">
      <c r="A49">
        <f>IF($D48="","$$DEL","")</f>
      </c>
      <c r="C49" s="14"/>
      <c r="D49" s="19"/>
      <c r="E49" s="16" t="s">
        <v>13</v>
      </c>
      <c r="F49" s="17">
        <v>15718075</v>
      </c>
      <c r="G49" s="17">
        <v>15317924</v>
      </c>
      <c r="H49" s="17">
        <v>14596750</v>
      </c>
      <c r="I49" s="17">
        <v>14593314</v>
      </c>
      <c r="J49" s="17"/>
      <c r="K49" s="17"/>
      <c r="L49" s="17"/>
      <c r="M49" s="17"/>
      <c r="N49" s="17"/>
      <c r="O49" s="17"/>
      <c r="P49" s="17"/>
      <c r="Q49" s="17"/>
      <c r="R49" s="18">
        <f t="shared" si="10"/>
        <v>60226063</v>
      </c>
    </row>
    <row r="50" spans="3:18" ht="7.5" customHeight="1" hidden="1" outlineLevel="1" thickBot="1"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3"/>
    </row>
    <row r="51" spans="1:18" s="1" customFormat="1" ht="14.25" thickBot="1">
      <c r="A51"/>
      <c r="B51"/>
      <c r="C51" s="9" t="s">
        <v>32</v>
      </c>
      <c r="D51" s="10"/>
      <c r="E51" s="11" t="s">
        <v>12</v>
      </c>
      <c r="F51" s="12">
        <f aca="true" t="shared" si="12" ref="F51:Q51">SUMIF($E52:$E61,$E51,F52:F61)</f>
        <v>70898900</v>
      </c>
      <c r="G51" s="12">
        <f t="shared" si="12"/>
        <v>65223630</v>
      </c>
      <c r="H51" s="12">
        <f t="shared" si="12"/>
        <v>64803750</v>
      </c>
      <c r="I51" s="12">
        <f t="shared" si="12"/>
        <v>63280359</v>
      </c>
      <c r="J51" s="12">
        <f t="shared" si="12"/>
        <v>70339869</v>
      </c>
      <c r="K51" s="12">
        <f t="shared" si="12"/>
        <v>73119593</v>
      </c>
      <c r="L51" s="12">
        <f t="shared" si="12"/>
        <v>70374096</v>
      </c>
      <c r="M51" s="12">
        <f t="shared" si="12"/>
        <v>66300752</v>
      </c>
      <c r="N51" s="12">
        <f t="shared" si="12"/>
        <v>75191898</v>
      </c>
      <c r="O51" s="12">
        <f t="shared" si="12"/>
        <v>68485965</v>
      </c>
      <c r="P51" s="12">
        <f t="shared" si="12"/>
        <v>71298128</v>
      </c>
      <c r="Q51" s="12">
        <f t="shared" si="12"/>
        <v>74898801</v>
      </c>
      <c r="R51" s="13">
        <f aca="true" t="shared" si="13" ref="R51:R60">SUM(F51:Q51)</f>
        <v>834215741</v>
      </c>
    </row>
    <row r="52" spans="3:18" ht="14.25" collapsed="1" thickBot="1">
      <c r="C52" s="14"/>
      <c r="D52" s="15"/>
      <c r="E52" s="16" t="s">
        <v>13</v>
      </c>
      <c r="F52" s="17">
        <f aca="true" t="shared" si="14" ref="F52:Q52">SUMIF($E53:$E61,$E52,F53:F61)</f>
        <v>72580999</v>
      </c>
      <c r="G52" s="17">
        <f t="shared" si="14"/>
        <v>63465439</v>
      </c>
      <c r="H52" s="17">
        <f t="shared" si="14"/>
        <v>65120872</v>
      </c>
      <c r="I52" s="17">
        <f t="shared" si="14"/>
        <v>62052461</v>
      </c>
      <c r="J52" s="17">
        <f t="shared" si="14"/>
        <v>0</v>
      </c>
      <c r="K52" s="17">
        <f t="shared" si="14"/>
        <v>0</v>
      </c>
      <c r="L52" s="17">
        <f t="shared" si="14"/>
        <v>0</v>
      </c>
      <c r="M52" s="17">
        <f t="shared" si="14"/>
        <v>0</v>
      </c>
      <c r="N52" s="17">
        <f t="shared" si="14"/>
        <v>0</v>
      </c>
      <c r="O52" s="17">
        <f t="shared" si="14"/>
        <v>0</v>
      </c>
      <c r="P52" s="17">
        <f t="shared" si="14"/>
        <v>0</v>
      </c>
      <c r="Q52" s="17">
        <f t="shared" si="14"/>
        <v>0</v>
      </c>
      <c r="R52" s="18">
        <f t="shared" si="13"/>
        <v>263219771</v>
      </c>
    </row>
    <row r="53" spans="1:18" ht="14.25" hidden="1" outlineLevel="1" thickBot="1">
      <c r="A53">
        <f>IF($D53="","$$DEL","")</f>
      </c>
      <c r="C53" s="14"/>
      <c r="D53" s="19" t="s">
        <v>33</v>
      </c>
      <c r="E53" s="11" t="s">
        <v>12</v>
      </c>
      <c r="F53" s="12">
        <v>11753193</v>
      </c>
      <c r="G53" s="12">
        <v>10787867</v>
      </c>
      <c r="H53" s="12">
        <v>10202516</v>
      </c>
      <c r="I53" s="12">
        <v>10420950</v>
      </c>
      <c r="J53" s="12">
        <v>11430793</v>
      </c>
      <c r="K53" s="12">
        <v>11281119</v>
      </c>
      <c r="L53" s="12">
        <v>11109984</v>
      </c>
      <c r="M53" s="12">
        <v>10748955</v>
      </c>
      <c r="N53" s="12">
        <v>11282160</v>
      </c>
      <c r="O53" s="12">
        <v>11042810</v>
      </c>
      <c r="P53" s="12">
        <v>11626015</v>
      </c>
      <c r="Q53" s="20">
        <v>12230225</v>
      </c>
      <c r="R53" s="13">
        <f t="shared" si="13"/>
        <v>133916587</v>
      </c>
    </row>
    <row r="54" spans="1:18" ht="14.25" hidden="1" outlineLevel="1" thickBot="1">
      <c r="A54">
        <f>IF($D53="","$$DEL","")</f>
      </c>
      <c r="C54" s="14"/>
      <c r="D54" s="19"/>
      <c r="E54" s="16" t="s">
        <v>13</v>
      </c>
      <c r="F54" s="17">
        <v>12244780</v>
      </c>
      <c r="G54" s="17">
        <v>10436656</v>
      </c>
      <c r="H54" s="17">
        <v>10244379</v>
      </c>
      <c r="I54" s="17">
        <v>10100352</v>
      </c>
      <c r="J54" s="17"/>
      <c r="K54" s="17"/>
      <c r="L54" s="17"/>
      <c r="M54" s="17"/>
      <c r="N54" s="17"/>
      <c r="O54" s="17"/>
      <c r="P54" s="17"/>
      <c r="Q54" s="17"/>
      <c r="R54" s="18">
        <f t="shared" si="13"/>
        <v>43026167</v>
      </c>
    </row>
    <row r="55" spans="1:18" ht="14.25" hidden="1" outlineLevel="1" thickBot="1">
      <c r="A55">
        <f>IF($D55="","$$DEL","")</f>
      </c>
      <c r="C55" s="14"/>
      <c r="D55" s="19" t="s">
        <v>34</v>
      </c>
      <c r="E55" s="11" t="s">
        <v>12</v>
      </c>
      <c r="F55" s="12">
        <v>13900270</v>
      </c>
      <c r="G55" s="12">
        <v>12553627</v>
      </c>
      <c r="H55" s="12">
        <v>13528824</v>
      </c>
      <c r="I55" s="12">
        <v>13120659</v>
      </c>
      <c r="J55" s="12">
        <v>13768672</v>
      </c>
      <c r="K55" s="12">
        <v>13988304</v>
      </c>
      <c r="L55" s="12">
        <v>14025063</v>
      </c>
      <c r="M55" s="12">
        <v>13290485</v>
      </c>
      <c r="N55" s="12">
        <v>16034734</v>
      </c>
      <c r="O55" s="12">
        <v>13783137</v>
      </c>
      <c r="P55" s="12">
        <v>13859737</v>
      </c>
      <c r="Q55" s="20">
        <v>15724056</v>
      </c>
      <c r="R55" s="13">
        <f t="shared" si="13"/>
        <v>167577568</v>
      </c>
    </row>
    <row r="56" spans="1:18" ht="14.25" hidden="1" outlineLevel="1" thickBot="1">
      <c r="A56">
        <f>IF($D55="","$$DEL","")</f>
      </c>
      <c r="C56" s="14"/>
      <c r="D56" s="19"/>
      <c r="E56" s="16" t="s">
        <v>13</v>
      </c>
      <c r="F56" s="17">
        <v>13478138</v>
      </c>
      <c r="G56" s="17">
        <v>12225336</v>
      </c>
      <c r="H56" s="17">
        <v>13667468</v>
      </c>
      <c r="I56" s="17">
        <v>12883554</v>
      </c>
      <c r="J56" s="17"/>
      <c r="K56" s="17"/>
      <c r="L56" s="17"/>
      <c r="M56" s="17"/>
      <c r="N56" s="17"/>
      <c r="O56" s="17"/>
      <c r="P56" s="17"/>
      <c r="Q56" s="17"/>
      <c r="R56" s="18">
        <f t="shared" si="13"/>
        <v>52254496</v>
      </c>
    </row>
    <row r="57" spans="1:18" ht="14.25" hidden="1" outlineLevel="1" thickBot="1">
      <c r="A57">
        <f>IF($D57="","$$DEL","")</f>
      </c>
      <c r="C57" s="14"/>
      <c r="D57" s="19" t="s">
        <v>35</v>
      </c>
      <c r="E57" s="11" t="s">
        <v>12</v>
      </c>
      <c r="F57" s="12">
        <v>31465907</v>
      </c>
      <c r="G57" s="12">
        <v>29680928</v>
      </c>
      <c r="H57" s="12">
        <v>29377047</v>
      </c>
      <c r="I57" s="12">
        <v>28307566</v>
      </c>
      <c r="J57" s="12">
        <v>32185097</v>
      </c>
      <c r="K57" s="12">
        <v>33067744</v>
      </c>
      <c r="L57" s="12">
        <v>32038858</v>
      </c>
      <c r="M57" s="12">
        <v>30042373</v>
      </c>
      <c r="N57" s="12">
        <v>34458268</v>
      </c>
      <c r="O57" s="12">
        <v>31071424</v>
      </c>
      <c r="P57" s="12">
        <v>33202451</v>
      </c>
      <c r="Q57" s="20">
        <v>34207473</v>
      </c>
      <c r="R57" s="13">
        <f t="shared" si="13"/>
        <v>379105136</v>
      </c>
    </row>
    <row r="58" spans="1:18" ht="14.25" hidden="1" outlineLevel="1" thickBot="1">
      <c r="A58">
        <f>IF($D57="","$$DEL","")</f>
      </c>
      <c r="C58" s="14"/>
      <c r="D58" s="19"/>
      <c r="E58" s="16" t="s">
        <v>13</v>
      </c>
      <c r="F58" s="17">
        <v>32748838</v>
      </c>
      <c r="G58" s="17">
        <v>29039082</v>
      </c>
      <c r="H58" s="17">
        <v>29458338</v>
      </c>
      <c r="I58" s="17">
        <v>27417944</v>
      </c>
      <c r="J58" s="17"/>
      <c r="K58" s="17"/>
      <c r="L58" s="17"/>
      <c r="M58" s="17"/>
      <c r="N58" s="17"/>
      <c r="O58" s="17"/>
      <c r="P58" s="17"/>
      <c r="Q58" s="17"/>
      <c r="R58" s="18">
        <f t="shared" si="13"/>
        <v>118664202</v>
      </c>
    </row>
    <row r="59" spans="1:18" ht="14.25" hidden="1" outlineLevel="1" thickBot="1">
      <c r="A59">
        <f>IF($D59="","$$DEL","")</f>
      </c>
      <c r="C59" s="14"/>
      <c r="D59" s="19" t="s">
        <v>36</v>
      </c>
      <c r="E59" s="11" t="s">
        <v>12</v>
      </c>
      <c r="F59" s="12">
        <v>13779530</v>
      </c>
      <c r="G59" s="12">
        <v>12201208</v>
      </c>
      <c r="H59" s="12">
        <v>11695363</v>
      </c>
      <c r="I59" s="12">
        <v>11431184</v>
      </c>
      <c r="J59" s="12">
        <v>12955307</v>
      </c>
      <c r="K59" s="12">
        <v>14782426</v>
      </c>
      <c r="L59" s="12">
        <v>13200191</v>
      </c>
      <c r="M59" s="12">
        <v>12218939</v>
      </c>
      <c r="N59" s="12">
        <v>13416736</v>
      </c>
      <c r="O59" s="12">
        <v>12588594</v>
      </c>
      <c r="P59" s="12">
        <v>12609925</v>
      </c>
      <c r="Q59" s="20">
        <v>12737047</v>
      </c>
      <c r="R59" s="13">
        <f t="shared" si="13"/>
        <v>153616450</v>
      </c>
    </row>
    <row r="60" spans="1:18" ht="14.25" hidden="1" outlineLevel="1" thickBot="1">
      <c r="A60">
        <f>IF($D59="","$$DEL","")</f>
      </c>
      <c r="C60" s="14"/>
      <c r="D60" s="19"/>
      <c r="E60" s="16" t="s">
        <v>13</v>
      </c>
      <c r="F60" s="17">
        <v>14109243</v>
      </c>
      <c r="G60" s="17">
        <v>11764365</v>
      </c>
      <c r="H60" s="17">
        <v>11750687</v>
      </c>
      <c r="I60" s="17">
        <v>11650611</v>
      </c>
      <c r="J60" s="17"/>
      <c r="K60" s="17"/>
      <c r="L60" s="17"/>
      <c r="M60" s="17"/>
      <c r="N60" s="17"/>
      <c r="O60" s="17"/>
      <c r="P60" s="17"/>
      <c r="Q60" s="17"/>
      <c r="R60" s="18">
        <f t="shared" si="13"/>
        <v>49274906</v>
      </c>
    </row>
    <row r="61" spans="3:18" ht="7.5" customHeight="1" hidden="1" outlineLevel="1" thickBot="1"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3"/>
    </row>
    <row r="62" spans="1:18" s="1" customFormat="1" ht="14.25" thickBot="1">
      <c r="A62"/>
      <c r="B62"/>
      <c r="C62" s="9" t="s">
        <v>37</v>
      </c>
      <c r="D62" s="10"/>
      <c r="E62" s="11" t="s">
        <v>12</v>
      </c>
      <c r="F62" s="12">
        <f aca="true" t="shared" si="15" ref="F62:Q62">SUMIF($E63:$E74,$E62,F63:F74)</f>
        <v>72249247</v>
      </c>
      <c r="G62" s="12">
        <f t="shared" si="15"/>
        <v>64300839</v>
      </c>
      <c r="H62" s="12">
        <f t="shared" si="15"/>
        <v>63768422</v>
      </c>
      <c r="I62" s="12">
        <f t="shared" si="15"/>
        <v>66457108</v>
      </c>
      <c r="J62" s="12">
        <f t="shared" si="15"/>
        <v>70677311</v>
      </c>
      <c r="K62" s="12">
        <f t="shared" si="15"/>
        <v>75082213</v>
      </c>
      <c r="L62" s="12">
        <f t="shared" si="15"/>
        <v>69426406</v>
      </c>
      <c r="M62" s="12">
        <f t="shared" si="15"/>
        <v>67617428</v>
      </c>
      <c r="N62" s="12">
        <f t="shared" si="15"/>
        <v>77686085</v>
      </c>
      <c r="O62" s="12">
        <f t="shared" si="15"/>
        <v>68945718</v>
      </c>
      <c r="P62" s="12">
        <f t="shared" si="15"/>
        <v>70706719</v>
      </c>
      <c r="Q62" s="12">
        <f t="shared" si="15"/>
        <v>73968488</v>
      </c>
      <c r="R62" s="13">
        <f aca="true" t="shared" si="16" ref="R62:R73">SUM(F62:Q62)</f>
        <v>840885984</v>
      </c>
    </row>
    <row r="63" spans="3:18" ht="14.25" collapsed="1" thickBot="1">
      <c r="C63" s="14"/>
      <c r="D63" s="15"/>
      <c r="E63" s="16" t="s">
        <v>13</v>
      </c>
      <c r="F63" s="17">
        <f aca="true" t="shared" si="17" ref="F63:Q63">SUMIF($E64:$E74,$E63,F64:F74)</f>
        <v>73036411</v>
      </c>
      <c r="G63" s="17">
        <f t="shared" si="17"/>
        <v>63664675</v>
      </c>
      <c r="H63" s="17">
        <f t="shared" si="17"/>
        <v>63811119</v>
      </c>
      <c r="I63" s="17">
        <f t="shared" si="17"/>
        <v>66420990</v>
      </c>
      <c r="J63" s="17">
        <f t="shared" si="17"/>
        <v>0</v>
      </c>
      <c r="K63" s="17">
        <f t="shared" si="17"/>
        <v>0</v>
      </c>
      <c r="L63" s="17">
        <f t="shared" si="17"/>
        <v>0</v>
      </c>
      <c r="M63" s="17">
        <f t="shared" si="17"/>
        <v>0</v>
      </c>
      <c r="N63" s="17">
        <f t="shared" si="17"/>
        <v>0</v>
      </c>
      <c r="O63" s="17">
        <f t="shared" si="17"/>
        <v>0</v>
      </c>
      <c r="P63" s="17">
        <f t="shared" si="17"/>
        <v>0</v>
      </c>
      <c r="Q63" s="17">
        <f t="shared" si="17"/>
        <v>0</v>
      </c>
      <c r="R63" s="18">
        <f t="shared" si="16"/>
        <v>266933195</v>
      </c>
    </row>
    <row r="64" spans="1:18" ht="14.25" hidden="1" outlineLevel="1" thickBot="1">
      <c r="A64">
        <f>IF($D64="","$$DEL","")</f>
      </c>
      <c r="C64" s="14"/>
      <c r="D64" s="19" t="s">
        <v>38</v>
      </c>
      <c r="E64" s="11" t="s">
        <v>12</v>
      </c>
      <c r="F64" s="12">
        <v>12304623</v>
      </c>
      <c r="G64" s="12">
        <v>10949936</v>
      </c>
      <c r="H64" s="12">
        <v>11208935</v>
      </c>
      <c r="I64" s="12">
        <v>11290325</v>
      </c>
      <c r="J64" s="12">
        <v>12383311</v>
      </c>
      <c r="K64" s="12">
        <v>12254539</v>
      </c>
      <c r="L64" s="12">
        <v>12057614</v>
      </c>
      <c r="M64" s="12">
        <v>11556095</v>
      </c>
      <c r="N64" s="12">
        <v>12079393</v>
      </c>
      <c r="O64" s="12">
        <v>11888076</v>
      </c>
      <c r="P64" s="12">
        <v>12045893</v>
      </c>
      <c r="Q64" s="20">
        <v>13223795</v>
      </c>
      <c r="R64" s="13">
        <f t="shared" si="16"/>
        <v>143242535</v>
      </c>
    </row>
    <row r="65" spans="1:18" ht="14.25" hidden="1" outlineLevel="1" thickBot="1">
      <c r="A65">
        <f>IF($D64="","$$DEL","")</f>
      </c>
      <c r="C65" s="14"/>
      <c r="D65" s="19"/>
      <c r="E65" s="16" t="s">
        <v>13</v>
      </c>
      <c r="F65" s="17">
        <v>12873586</v>
      </c>
      <c r="G65" s="17">
        <v>10515205</v>
      </c>
      <c r="H65" s="17">
        <v>11112311</v>
      </c>
      <c r="I65" s="17">
        <v>11725902</v>
      </c>
      <c r="J65" s="17"/>
      <c r="K65" s="17"/>
      <c r="L65" s="17"/>
      <c r="M65" s="17"/>
      <c r="N65" s="17"/>
      <c r="O65" s="17"/>
      <c r="P65" s="17"/>
      <c r="Q65" s="17"/>
      <c r="R65" s="18">
        <f t="shared" si="16"/>
        <v>46227004</v>
      </c>
    </row>
    <row r="66" spans="1:18" ht="14.25" hidden="1" outlineLevel="1" thickBot="1">
      <c r="A66">
        <f>IF($D66="","$$DEL","")</f>
      </c>
      <c r="C66" s="14"/>
      <c r="D66" s="19" t="s">
        <v>39</v>
      </c>
      <c r="E66" s="11" t="s">
        <v>12</v>
      </c>
      <c r="F66" s="12">
        <v>15205002</v>
      </c>
      <c r="G66" s="12">
        <v>14003300</v>
      </c>
      <c r="H66" s="12">
        <v>13747621</v>
      </c>
      <c r="I66" s="12">
        <v>14094519</v>
      </c>
      <c r="J66" s="12">
        <v>15209224</v>
      </c>
      <c r="K66" s="12">
        <v>16959632</v>
      </c>
      <c r="L66" s="12">
        <v>14782479</v>
      </c>
      <c r="M66" s="12">
        <v>14198261</v>
      </c>
      <c r="N66" s="12">
        <v>17343159</v>
      </c>
      <c r="O66" s="12">
        <v>14685736</v>
      </c>
      <c r="P66" s="12">
        <v>14804197</v>
      </c>
      <c r="Q66" s="20">
        <v>15620687</v>
      </c>
      <c r="R66" s="13">
        <f t="shared" si="16"/>
        <v>180653817</v>
      </c>
    </row>
    <row r="67" spans="1:18" ht="14.25" hidden="1" outlineLevel="1" thickBot="1">
      <c r="A67">
        <f>IF($D66="","$$DEL","")</f>
      </c>
      <c r="C67" s="14"/>
      <c r="D67" s="19"/>
      <c r="E67" s="16" t="s">
        <v>13</v>
      </c>
      <c r="F67" s="17">
        <v>15890898</v>
      </c>
      <c r="G67" s="17">
        <v>13940692</v>
      </c>
      <c r="H67" s="17">
        <v>13941828</v>
      </c>
      <c r="I67" s="17">
        <v>14592608</v>
      </c>
      <c r="J67" s="17"/>
      <c r="K67" s="17"/>
      <c r="L67" s="17"/>
      <c r="M67" s="17"/>
      <c r="N67" s="17"/>
      <c r="O67" s="17"/>
      <c r="P67" s="17"/>
      <c r="Q67" s="17"/>
      <c r="R67" s="18">
        <f t="shared" si="16"/>
        <v>58366026</v>
      </c>
    </row>
    <row r="68" spans="1:18" ht="14.25" hidden="1" outlineLevel="1" thickBot="1">
      <c r="A68">
        <f>IF($D68="","$$DEL","")</f>
      </c>
      <c r="C68" s="14"/>
      <c r="D68" s="19" t="s">
        <v>37</v>
      </c>
      <c r="E68" s="11" t="s">
        <v>12</v>
      </c>
      <c r="F68" s="12">
        <v>6349931</v>
      </c>
      <c r="G68" s="12">
        <v>6232544</v>
      </c>
      <c r="H68" s="12">
        <v>5713033</v>
      </c>
      <c r="I68" s="12">
        <v>6345208</v>
      </c>
      <c r="J68" s="12">
        <v>6653497</v>
      </c>
      <c r="K68" s="12">
        <v>7086744</v>
      </c>
      <c r="L68" s="12">
        <v>6461975</v>
      </c>
      <c r="M68" s="12">
        <v>6231129</v>
      </c>
      <c r="N68" s="12">
        <v>6549342</v>
      </c>
      <c r="O68" s="12">
        <v>6393515</v>
      </c>
      <c r="P68" s="12">
        <v>6670470</v>
      </c>
      <c r="Q68" s="20">
        <v>7147066</v>
      </c>
      <c r="R68" s="13">
        <f t="shared" si="16"/>
        <v>77834454</v>
      </c>
    </row>
    <row r="69" spans="1:18" ht="14.25" hidden="1" outlineLevel="1" thickBot="1">
      <c r="A69">
        <f>IF($D68="","$$DEL","")</f>
      </c>
      <c r="C69" s="14"/>
      <c r="D69" s="19"/>
      <c r="E69" s="16" t="s">
        <v>13</v>
      </c>
      <c r="F69" s="17">
        <v>6119373</v>
      </c>
      <c r="G69" s="17">
        <v>6344840</v>
      </c>
      <c r="H69" s="17">
        <v>5781418</v>
      </c>
      <c r="I69" s="17">
        <v>6230308</v>
      </c>
      <c r="J69" s="17"/>
      <c r="K69" s="17"/>
      <c r="L69" s="17"/>
      <c r="M69" s="17"/>
      <c r="N69" s="17"/>
      <c r="O69" s="17"/>
      <c r="P69" s="17"/>
      <c r="Q69" s="17"/>
      <c r="R69" s="18">
        <f t="shared" si="16"/>
        <v>24475939</v>
      </c>
    </row>
    <row r="70" spans="1:18" ht="14.25" hidden="1" outlineLevel="1" thickBot="1">
      <c r="A70">
        <f>IF($D70="","$$DEL","")</f>
      </c>
      <c r="C70" s="14"/>
      <c r="D70" s="19" t="s">
        <v>40</v>
      </c>
      <c r="E70" s="11" t="s">
        <v>12</v>
      </c>
      <c r="F70" s="12">
        <v>8334199</v>
      </c>
      <c r="G70" s="12">
        <v>7060999</v>
      </c>
      <c r="H70" s="12">
        <v>7635807</v>
      </c>
      <c r="I70" s="12">
        <v>7184210</v>
      </c>
      <c r="J70" s="12">
        <v>7980509</v>
      </c>
      <c r="K70" s="12">
        <v>9297445</v>
      </c>
      <c r="L70" s="12">
        <v>7890900</v>
      </c>
      <c r="M70" s="12">
        <v>7652517</v>
      </c>
      <c r="N70" s="12">
        <v>8642933</v>
      </c>
      <c r="O70" s="12">
        <v>7839896</v>
      </c>
      <c r="P70" s="12">
        <v>7959594</v>
      </c>
      <c r="Q70" s="20">
        <v>8655363</v>
      </c>
      <c r="R70" s="13">
        <f t="shared" si="16"/>
        <v>96134372</v>
      </c>
    </row>
    <row r="71" spans="1:18" ht="14.25" hidden="1" outlineLevel="1" thickBot="1">
      <c r="A71">
        <f>IF($D70="","$$DEL","")</f>
      </c>
      <c r="C71" s="14"/>
      <c r="D71" s="19"/>
      <c r="E71" s="16" t="s">
        <v>13</v>
      </c>
      <c r="F71" s="17">
        <v>8256841</v>
      </c>
      <c r="G71" s="17">
        <v>7127857</v>
      </c>
      <c r="H71" s="17">
        <v>7788138</v>
      </c>
      <c r="I71" s="17">
        <v>7022009</v>
      </c>
      <c r="J71" s="17"/>
      <c r="K71" s="17"/>
      <c r="L71" s="17"/>
      <c r="M71" s="17"/>
      <c r="N71" s="17"/>
      <c r="O71" s="17"/>
      <c r="P71" s="17"/>
      <c r="Q71" s="17"/>
      <c r="R71" s="18">
        <f t="shared" si="16"/>
        <v>30194845</v>
      </c>
    </row>
    <row r="72" spans="1:18" ht="14.25" hidden="1" outlineLevel="1" thickBot="1">
      <c r="A72">
        <f>IF($D72="","$$DEL","")</f>
      </c>
      <c r="C72" s="14"/>
      <c r="D72" s="19" t="s">
        <v>41</v>
      </c>
      <c r="E72" s="11" t="s">
        <v>12</v>
      </c>
      <c r="F72" s="12">
        <v>30055492</v>
      </c>
      <c r="G72" s="12">
        <v>26054060</v>
      </c>
      <c r="H72" s="12">
        <v>25463026</v>
      </c>
      <c r="I72" s="12">
        <v>27542846</v>
      </c>
      <c r="J72" s="12">
        <v>28450770</v>
      </c>
      <c r="K72" s="12">
        <v>29483853</v>
      </c>
      <c r="L72" s="12">
        <v>28233438</v>
      </c>
      <c r="M72" s="12">
        <v>27979426</v>
      </c>
      <c r="N72" s="12">
        <v>33071258</v>
      </c>
      <c r="O72" s="12">
        <v>28138495</v>
      </c>
      <c r="P72" s="12">
        <v>29226565</v>
      </c>
      <c r="Q72" s="20">
        <v>29321577</v>
      </c>
      <c r="R72" s="13">
        <f t="shared" si="16"/>
        <v>343020806</v>
      </c>
    </row>
    <row r="73" spans="1:18" ht="14.25" hidden="1" outlineLevel="1" thickBot="1">
      <c r="A73">
        <f>IF($D72="","$$DEL","")</f>
      </c>
      <c r="C73" s="14"/>
      <c r="D73" s="19"/>
      <c r="E73" s="16" t="s">
        <v>13</v>
      </c>
      <c r="F73" s="17">
        <v>29895713</v>
      </c>
      <c r="G73" s="17">
        <v>25736081</v>
      </c>
      <c r="H73" s="17">
        <v>25187424</v>
      </c>
      <c r="I73" s="17">
        <v>26850163</v>
      </c>
      <c r="J73" s="17"/>
      <c r="K73" s="17"/>
      <c r="L73" s="17"/>
      <c r="M73" s="17"/>
      <c r="N73" s="17"/>
      <c r="O73" s="17"/>
      <c r="P73" s="17"/>
      <c r="Q73" s="17"/>
      <c r="R73" s="18">
        <f t="shared" si="16"/>
        <v>107669381</v>
      </c>
    </row>
    <row r="74" spans="3:18" ht="7.5" customHeight="1" hidden="1" outlineLevel="1" thickBot="1"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3"/>
    </row>
    <row r="75" spans="1:18" s="1" customFormat="1" ht="14.25" thickBot="1">
      <c r="A75"/>
      <c r="B75"/>
      <c r="C75" s="9" t="s">
        <v>42</v>
      </c>
      <c r="D75" s="10"/>
      <c r="E75" s="11" t="s">
        <v>12</v>
      </c>
      <c r="F75" s="12">
        <f aca="true" t="shared" si="18" ref="F75:Q75">SUMIF($E76:$E87,$E75,F76:F87)</f>
        <v>62080978</v>
      </c>
      <c r="G75" s="12">
        <f t="shared" si="18"/>
        <v>56580298</v>
      </c>
      <c r="H75" s="12">
        <f t="shared" si="18"/>
        <v>56831777</v>
      </c>
      <c r="I75" s="12">
        <f t="shared" si="18"/>
        <v>55838663</v>
      </c>
      <c r="J75" s="12">
        <f t="shared" si="18"/>
        <v>61723786</v>
      </c>
      <c r="K75" s="12">
        <f t="shared" si="18"/>
        <v>65870547</v>
      </c>
      <c r="L75" s="12">
        <f t="shared" si="18"/>
        <v>61306506</v>
      </c>
      <c r="M75" s="12">
        <f t="shared" si="18"/>
        <v>59185549</v>
      </c>
      <c r="N75" s="12">
        <f t="shared" si="18"/>
        <v>66040676</v>
      </c>
      <c r="O75" s="12">
        <f t="shared" si="18"/>
        <v>60706951</v>
      </c>
      <c r="P75" s="12">
        <f t="shared" si="18"/>
        <v>64150624</v>
      </c>
      <c r="Q75" s="12">
        <f t="shared" si="18"/>
        <v>67896588</v>
      </c>
      <c r="R75" s="13">
        <f aca="true" t="shared" si="19" ref="R75:R86">SUM(F75:Q75)</f>
        <v>738212943</v>
      </c>
    </row>
    <row r="76" spans="3:18" ht="14.25" collapsed="1" thickBot="1">
      <c r="C76" s="14"/>
      <c r="D76" s="15"/>
      <c r="E76" s="16" t="s">
        <v>13</v>
      </c>
      <c r="F76" s="17">
        <f aca="true" t="shared" si="20" ref="F76:Q76">SUMIF($E77:$E87,$E76,F77:F87)</f>
        <v>60841993</v>
      </c>
      <c r="G76" s="17">
        <f t="shared" si="20"/>
        <v>55952396</v>
      </c>
      <c r="H76" s="17">
        <f t="shared" si="20"/>
        <v>56914627</v>
      </c>
      <c r="I76" s="17">
        <f t="shared" si="20"/>
        <v>57106489</v>
      </c>
      <c r="J76" s="17">
        <f t="shared" si="20"/>
        <v>0</v>
      </c>
      <c r="K76" s="17">
        <f t="shared" si="20"/>
        <v>0</v>
      </c>
      <c r="L76" s="17">
        <f t="shared" si="20"/>
        <v>0</v>
      </c>
      <c r="M76" s="17">
        <f t="shared" si="20"/>
        <v>0</v>
      </c>
      <c r="N76" s="17">
        <f t="shared" si="20"/>
        <v>0</v>
      </c>
      <c r="O76" s="17">
        <f t="shared" si="20"/>
        <v>0</v>
      </c>
      <c r="P76" s="17">
        <f t="shared" si="20"/>
        <v>0</v>
      </c>
      <c r="Q76" s="17">
        <f t="shared" si="20"/>
        <v>0</v>
      </c>
      <c r="R76" s="18">
        <f t="shared" si="19"/>
        <v>230815505</v>
      </c>
    </row>
    <row r="77" spans="1:18" ht="14.25" hidden="1" outlineLevel="1" thickBot="1">
      <c r="A77">
        <f>IF($D77="","$$DEL","")</f>
      </c>
      <c r="C77" s="14"/>
      <c r="D77" s="19" t="s">
        <v>43</v>
      </c>
      <c r="E77" s="11" t="s">
        <v>12</v>
      </c>
      <c r="F77" s="12">
        <v>14779646</v>
      </c>
      <c r="G77" s="12">
        <v>13249722</v>
      </c>
      <c r="H77" s="12">
        <v>14494050</v>
      </c>
      <c r="I77" s="12">
        <v>13000000</v>
      </c>
      <c r="J77" s="12">
        <v>15077628</v>
      </c>
      <c r="K77" s="12">
        <v>16228474</v>
      </c>
      <c r="L77" s="12">
        <v>14739731</v>
      </c>
      <c r="M77" s="12">
        <v>14565961</v>
      </c>
      <c r="N77" s="12">
        <v>16339321</v>
      </c>
      <c r="O77" s="12">
        <v>14755346</v>
      </c>
      <c r="P77" s="12">
        <v>15695926</v>
      </c>
      <c r="Q77" s="20">
        <v>16292391</v>
      </c>
      <c r="R77" s="13">
        <f t="shared" si="19"/>
        <v>179218196</v>
      </c>
    </row>
    <row r="78" spans="1:18" ht="14.25" hidden="1" outlineLevel="1" thickBot="1">
      <c r="A78">
        <f>IF($D77="","$$DEL","")</f>
      </c>
      <c r="C78" s="14"/>
      <c r="D78" s="19"/>
      <c r="E78" s="16" t="s">
        <v>13</v>
      </c>
      <c r="F78" s="17">
        <v>14520052</v>
      </c>
      <c r="G78" s="17">
        <v>13167007</v>
      </c>
      <c r="H78" s="17">
        <v>14574992</v>
      </c>
      <c r="I78" s="17">
        <v>13817315</v>
      </c>
      <c r="J78" s="17"/>
      <c r="K78" s="17"/>
      <c r="L78" s="17"/>
      <c r="M78" s="17"/>
      <c r="N78" s="17"/>
      <c r="O78" s="17"/>
      <c r="P78" s="17"/>
      <c r="Q78" s="17"/>
      <c r="R78" s="18">
        <f t="shared" si="19"/>
        <v>56079366</v>
      </c>
    </row>
    <row r="79" spans="1:18" ht="14.25" hidden="1" outlineLevel="1" thickBot="1">
      <c r="A79">
        <f>IF($D79="","$$DEL","")</f>
      </c>
      <c r="C79" s="14"/>
      <c r="D79" s="19" t="s">
        <v>44</v>
      </c>
      <c r="E79" s="11" t="s">
        <v>12</v>
      </c>
      <c r="F79" s="12">
        <v>18087265</v>
      </c>
      <c r="G79" s="12">
        <v>16746759</v>
      </c>
      <c r="H79" s="12">
        <v>15968027</v>
      </c>
      <c r="I79" s="12">
        <v>15748574</v>
      </c>
      <c r="J79" s="12">
        <v>18088614</v>
      </c>
      <c r="K79" s="12">
        <v>19173853</v>
      </c>
      <c r="L79" s="12">
        <v>17605904</v>
      </c>
      <c r="M79" s="12">
        <v>16913864</v>
      </c>
      <c r="N79" s="12">
        <v>17476099</v>
      </c>
      <c r="O79" s="12">
        <v>17584062</v>
      </c>
      <c r="P79" s="12">
        <v>18269204</v>
      </c>
      <c r="Q79" s="20">
        <v>20371385</v>
      </c>
      <c r="R79" s="13">
        <f t="shared" si="19"/>
        <v>212033610</v>
      </c>
    </row>
    <row r="80" spans="1:18" ht="14.25" hidden="1" outlineLevel="1" thickBot="1">
      <c r="A80">
        <f>IF($D79="","$$DEL","")</f>
      </c>
      <c r="C80" s="14"/>
      <c r="D80" s="19"/>
      <c r="E80" s="16" t="s">
        <v>13</v>
      </c>
      <c r="F80" s="17">
        <v>17870538</v>
      </c>
      <c r="G80" s="17">
        <v>16088184</v>
      </c>
      <c r="H80" s="17">
        <v>16279865</v>
      </c>
      <c r="I80" s="17">
        <v>16413160</v>
      </c>
      <c r="J80" s="17"/>
      <c r="K80" s="17"/>
      <c r="L80" s="17"/>
      <c r="M80" s="17"/>
      <c r="N80" s="17"/>
      <c r="O80" s="17"/>
      <c r="P80" s="17"/>
      <c r="Q80" s="17"/>
      <c r="R80" s="18">
        <f t="shared" si="19"/>
        <v>66651747</v>
      </c>
    </row>
    <row r="81" spans="1:18" ht="14.25" hidden="1" outlineLevel="1" thickBot="1">
      <c r="A81">
        <f>IF($D81="","$$DEL","")</f>
      </c>
      <c r="C81" s="14"/>
      <c r="D81" s="19" t="s">
        <v>45</v>
      </c>
      <c r="E81" s="11" t="s">
        <v>12</v>
      </c>
      <c r="F81" s="12">
        <v>10162137</v>
      </c>
      <c r="G81" s="12">
        <v>8991978</v>
      </c>
      <c r="H81" s="12">
        <v>8985427</v>
      </c>
      <c r="I81" s="12">
        <v>9422667</v>
      </c>
      <c r="J81" s="12">
        <v>9573796</v>
      </c>
      <c r="K81" s="12">
        <v>9816478</v>
      </c>
      <c r="L81" s="12">
        <v>9891306</v>
      </c>
      <c r="M81" s="12">
        <v>9268097</v>
      </c>
      <c r="N81" s="12">
        <v>10207721</v>
      </c>
      <c r="O81" s="12">
        <v>9588327</v>
      </c>
      <c r="P81" s="12">
        <v>10322270</v>
      </c>
      <c r="Q81" s="20">
        <v>10873232</v>
      </c>
      <c r="R81" s="13">
        <f t="shared" si="19"/>
        <v>117103436</v>
      </c>
    </row>
    <row r="82" spans="1:18" ht="14.25" hidden="1" outlineLevel="1" thickBot="1">
      <c r="A82">
        <f>IF($D81="","$$DEL","")</f>
      </c>
      <c r="C82" s="14"/>
      <c r="D82" s="19"/>
      <c r="E82" s="16" t="s">
        <v>13</v>
      </c>
      <c r="F82" s="17">
        <v>9947722</v>
      </c>
      <c r="G82" s="17">
        <v>9093982</v>
      </c>
      <c r="H82" s="17">
        <v>8925181</v>
      </c>
      <c r="I82" s="17">
        <v>9410087</v>
      </c>
      <c r="J82" s="17"/>
      <c r="K82" s="17"/>
      <c r="L82" s="17"/>
      <c r="M82" s="17"/>
      <c r="N82" s="17"/>
      <c r="O82" s="17"/>
      <c r="P82" s="17"/>
      <c r="Q82" s="17"/>
      <c r="R82" s="18">
        <f t="shared" si="19"/>
        <v>37376972</v>
      </c>
    </row>
    <row r="83" spans="1:18" ht="14.25" hidden="1" outlineLevel="1" thickBot="1">
      <c r="A83">
        <f>IF($D83="","$$DEL","")</f>
      </c>
      <c r="C83" s="14"/>
      <c r="D83" s="19" t="s">
        <v>46</v>
      </c>
      <c r="E83" s="11" t="s">
        <v>12</v>
      </c>
      <c r="F83" s="12">
        <v>6592691</v>
      </c>
      <c r="G83" s="12">
        <v>5992077</v>
      </c>
      <c r="H83" s="12">
        <v>6185943</v>
      </c>
      <c r="I83" s="12">
        <v>5923411</v>
      </c>
      <c r="J83" s="12">
        <v>6520144</v>
      </c>
      <c r="K83" s="12">
        <v>6857461</v>
      </c>
      <c r="L83" s="12">
        <v>6398603</v>
      </c>
      <c r="M83" s="12">
        <v>6197594</v>
      </c>
      <c r="N83" s="12">
        <v>7595602</v>
      </c>
      <c r="O83" s="12">
        <v>6426379</v>
      </c>
      <c r="P83" s="12">
        <v>6433269</v>
      </c>
      <c r="Q83" s="20">
        <v>6870330</v>
      </c>
      <c r="R83" s="13">
        <f t="shared" si="19"/>
        <v>77993504</v>
      </c>
    </row>
    <row r="84" spans="1:18" ht="14.25" hidden="1" outlineLevel="1" thickBot="1">
      <c r="A84">
        <f>IF($D83="","$$DEL","")</f>
      </c>
      <c r="C84" s="14"/>
      <c r="D84" s="19"/>
      <c r="E84" s="16" t="s">
        <v>13</v>
      </c>
      <c r="F84" s="17">
        <v>6266398</v>
      </c>
      <c r="G84" s="17">
        <v>6038304</v>
      </c>
      <c r="H84" s="17">
        <v>6123259</v>
      </c>
      <c r="I84" s="17">
        <v>5935344</v>
      </c>
      <c r="J84" s="17"/>
      <c r="K84" s="17"/>
      <c r="L84" s="17"/>
      <c r="M84" s="17"/>
      <c r="N84" s="17"/>
      <c r="O84" s="17"/>
      <c r="P84" s="17"/>
      <c r="Q84" s="17"/>
      <c r="R84" s="18">
        <f t="shared" si="19"/>
        <v>24363305</v>
      </c>
    </row>
    <row r="85" spans="1:18" ht="14.25" hidden="1" outlineLevel="1" thickBot="1">
      <c r="A85">
        <f>IF($D85="","$$DEL","")</f>
      </c>
      <c r="C85" s="14"/>
      <c r="D85" s="19" t="s">
        <v>47</v>
      </c>
      <c r="E85" s="11" t="s">
        <v>12</v>
      </c>
      <c r="F85" s="12">
        <v>12459239</v>
      </c>
      <c r="G85" s="12">
        <v>11599762</v>
      </c>
      <c r="H85" s="12">
        <v>11198330</v>
      </c>
      <c r="I85" s="12">
        <v>11744011</v>
      </c>
      <c r="J85" s="12">
        <v>12463604</v>
      </c>
      <c r="K85" s="12">
        <v>13794281</v>
      </c>
      <c r="L85" s="12">
        <v>12670962</v>
      </c>
      <c r="M85" s="12">
        <v>12240033</v>
      </c>
      <c r="N85" s="12">
        <v>14421933</v>
      </c>
      <c r="O85" s="12">
        <v>12352837</v>
      </c>
      <c r="P85" s="12">
        <v>13429955</v>
      </c>
      <c r="Q85" s="20">
        <v>13489250</v>
      </c>
      <c r="R85" s="13">
        <f t="shared" si="19"/>
        <v>151864197</v>
      </c>
    </row>
    <row r="86" spans="1:18" ht="14.25" hidden="1" outlineLevel="1" thickBot="1">
      <c r="A86">
        <f>IF($D85="","$$DEL","")</f>
      </c>
      <c r="C86" s="14"/>
      <c r="D86" s="19"/>
      <c r="E86" s="16" t="s">
        <v>13</v>
      </c>
      <c r="F86" s="17">
        <v>12237283</v>
      </c>
      <c r="G86" s="17">
        <v>11564919</v>
      </c>
      <c r="H86" s="17">
        <v>11011330</v>
      </c>
      <c r="I86" s="17">
        <v>11530583</v>
      </c>
      <c r="J86" s="17"/>
      <c r="K86" s="17"/>
      <c r="L86" s="17"/>
      <c r="M86" s="17"/>
      <c r="N86" s="17"/>
      <c r="O86" s="17"/>
      <c r="P86" s="17"/>
      <c r="Q86" s="17"/>
      <c r="R86" s="18">
        <f t="shared" si="19"/>
        <v>46344115</v>
      </c>
    </row>
    <row r="87" spans="3:18" ht="7.5" customHeight="1" hidden="1" outlineLevel="1" thickBot="1">
      <c r="C87" s="21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3"/>
    </row>
    <row r="88" spans="3:5" ht="13.5">
      <c r="C88" s="24"/>
      <c r="D88" s="24"/>
      <c r="E88" s="24"/>
    </row>
    <row r="89" spans="6:17" ht="13.5">
      <c r="F89">
        <v>4</v>
      </c>
      <c r="G89">
        <v>5</v>
      </c>
      <c r="H89">
        <v>6</v>
      </c>
      <c r="I89">
        <v>7</v>
      </c>
      <c r="J89">
        <v>8</v>
      </c>
      <c r="K89">
        <v>9</v>
      </c>
      <c r="L89">
        <v>10</v>
      </c>
      <c r="M89">
        <v>11</v>
      </c>
      <c r="N89">
        <v>12</v>
      </c>
      <c r="O89">
        <v>1</v>
      </c>
      <c r="P89">
        <v>2</v>
      </c>
      <c r="Q89">
        <v>3</v>
      </c>
    </row>
    <row r="90" spans="5:17" ht="13.5">
      <c r="E90" t="str">
        <f>C9&amp;"前年"</f>
        <v>中国支店前年</v>
      </c>
      <c r="F90" s="25">
        <f aca="true" t="shared" si="21" ref="F90:Q90">F9</f>
        <v>54083580</v>
      </c>
      <c r="G90" s="25">
        <f t="shared" si="21"/>
        <v>49834913</v>
      </c>
      <c r="H90" s="25">
        <f t="shared" si="21"/>
        <v>50288586</v>
      </c>
      <c r="I90" s="25">
        <f t="shared" si="21"/>
        <v>48427371</v>
      </c>
      <c r="J90" s="25">
        <f t="shared" si="21"/>
        <v>53753249</v>
      </c>
      <c r="K90" s="25">
        <f t="shared" si="21"/>
        <v>58197635</v>
      </c>
      <c r="L90" s="25">
        <f t="shared" si="21"/>
        <v>52364294</v>
      </c>
      <c r="M90" s="25">
        <f t="shared" si="21"/>
        <v>50283144</v>
      </c>
      <c r="N90" s="25">
        <f t="shared" si="21"/>
        <v>58894450</v>
      </c>
      <c r="O90" s="25">
        <f t="shared" si="21"/>
        <v>52145395</v>
      </c>
      <c r="P90" s="25">
        <f t="shared" si="21"/>
        <v>52401717</v>
      </c>
      <c r="Q90" s="25">
        <f t="shared" si="21"/>
        <v>60546389</v>
      </c>
    </row>
    <row r="91" spans="5:17" ht="13.5">
      <c r="E91" t="str">
        <f>C18&amp;"前年"</f>
        <v>中部支店前年</v>
      </c>
      <c r="F91" s="25">
        <f aca="true" t="shared" si="22" ref="F91:Q91">F18</f>
        <v>123554610</v>
      </c>
      <c r="G91" s="25">
        <f t="shared" si="22"/>
        <v>113069159</v>
      </c>
      <c r="H91" s="25">
        <f t="shared" si="22"/>
        <v>113627060</v>
      </c>
      <c r="I91" s="25">
        <f t="shared" si="22"/>
        <v>110086729</v>
      </c>
      <c r="J91" s="25">
        <f t="shared" si="22"/>
        <v>120492239</v>
      </c>
      <c r="K91" s="25">
        <f t="shared" si="22"/>
        <v>131496376</v>
      </c>
      <c r="L91" s="25">
        <f t="shared" si="22"/>
        <v>121957753</v>
      </c>
      <c r="M91" s="25">
        <f t="shared" si="22"/>
        <v>114192329</v>
      </c>
      <c r="N91" s="25">
        <f t="shared" si="22"/>
        <v>131255688</v>
      </c>
      <c r="O91" s="25">
        <f t="shared" si="22"/>
        <v>118371595</v>
      </c>
      <c r="P91" s="25">
        <f t="shared" si="22"/>
        <v>124815292</v>
      </c>
      <c r="Q91" s="25">
        <f t="shared" si="22"/>
        <v>124925986</v>
      </c>
    </row>
    <row r="92" spans="5:17" ht="13.5">
      <c r="E92" t="str">
        <f>C35&amp;"前年"</f>
        <v>九州支店前年</v>
      </c>
      <c r="F92" s="25">
        <f aca="true" t="shared" si="23" ref="F92:Q92">F35</f>
        <v>32912186</v>
      </c>
      <c r="G92" s="25">
        <f t="shared" si="23"/>
        <v>30327064</v>
      </c>
      <c r="H92" s="25">
        <f t="shared" si="23"/>
        <v>29012534</v>
      </c>
      <c r="I92" s="25">
        <f t="shared" si="23"/>
        <v>28650360</v>
      </c>
      <c r="J92" s="25">
        <f t="shared" si="23"/>
        <v>31544719</v>
      </c>
      <c r="K92" s="25">
        <f t="shared" si="23"/>
        <v>34668694</v>
      </c>
      <c r="L92" s="25">
        <f t="shared" si="23"/>
        <v>32350318</v>
      </c>
      <c r="M92" s="25">
        <f t="shared" si="23"/>
        <v>30724026</v>
      </c>
      <c r="N92" s="25">
        <f t="shared" si="23"/>
        <v>35589204</v>
      </c>
      <c r="O92" s="25">
        <f t="shared" si="23"/>
        <v>31421570</v>
      </c>
      <c r="P92" s="25">
        <f t="shared" si="23"/>
        <v>32202332</v>
      </c>
      <c r="Q92" s="25">
        <f t="shared" si="23"/>
        <v>34802684</v>
      </c>
    </row>
    <row r="93" spans="5:17" ht="13.5">
      <c r="E93" t="str">
        <f>C44&amp;"前年"</f>
        <v>四国支店前年</v>
      </c>
      <c r="F93" s="25">
        <f aca="true" t="shared" si="24" ref="F93:Q93">F44</f>
        <v>28821279</v>
      </c>
      <c r="G93" s="25">
        <f t="shared" si="24"/>
        <v>26251141</v>
      </c>
      <c r="H93" s="25">
        <f t="shared" si="24"/>
        <v>26107712</v>
      </c>
      <c r="I93" s="25">
        <f t="shared" si="24"/>
        <v>26030399</v>
      </c>
      <c r="J93" s="25">
        <f t="shared" si="24"/>
        <v>28555739</v>
      </c>
      <c r="K93" s="25">
        <f t="shared" si="24"/>
        <v>31282374</v>
      </c>
      <c r="L93" s="25">
        <f t="shared" si="24"/>
        <v>28413734</v>
      </c>
      <c r="M93" s="25">
        <f t="shared" si="24"/>
        <v>26384425</v>
      </c>
      <c r="N93" s="25">
        <f t="shared" si="24"/>
        <v>29313282</v>
      </c>
      <c r="O93" s="25">
        <f t="shared" si="24"/>
        <v>27592712</v>
      </c>
      <c r="P93" s="25">
        <f t="shared" si="24"/>
        <v>29691587</v>
      </c>
      <c r="Q93" s="25">
        <f t="shared" si="24"/>
        <v>27477913</v>
      </c>
    </row>
    <row r="94" spans="5:17" ht="13.5">
      <c r="E94" t="str">
        <f>C51&amp;"前年"</f>
        <v>大宮支店前年</v>
      </c>
      <c r="F94" s="25">
        <f aca="true" t="shared" si="25" ref="F94:Q94">F51</f>
        <v>70898900</v>
      </c>
      <c r="G94" s="25">
        <f t="shared" si="25"/>
        <v>65223630</v>
      </c>
      <c r="H94" s="25">
        <f t="shared" si="25"/>
        <v>64803750</v>
      </c>
      <c r="I94" s="25">
        <f t="shared" si="25"/>
        <v>63280359</v>
      </c>
      <c r="J94" s="25">
        <f t="shared" si="25"/>
        <v>70339869</v>
      </c>
      <c r="K94" s="25">
        <f t="shared" si="25"/>
        <v>73119593</v>
      </c>
      <c r="L94" s="25">
        <f t="shared" si="25"/>
        <v>70374096</v>
      </c>
      <c r="M94" s="25">
        <f t="shared" si="25"/>
        <v>66300752</v>
      </c>
      <c r="N94" s="25">
        <f t="shared" si="25"/>
        <v>75191898</v>
      </c>
      <c r="O94" s="25">
        <f t="shared" si="25"/>
        <v>68485965</v>
      </c>
      <c r="P94" s="25">
        <f t="shared" si="25"/>
        <v>71298128</v>
      </c>
      <c r="Q94" s="25">
        <f t="shared" si="25"/>
        <v>74898801</v>
      </c>
    </row>
    <row r="95" spans="5:17" ht="13.5">
      <c r="E95" t="str">
        <f>C62&amp;"前年"</f>
        <v>東京支店前年</v>
      </c>
      <c r="F95" s="25">
        <f aca="true" t="shared" si="26" ref="F95:Q95">F62</f>
        <v>72249247</v>
      </c>
      <c r="G95" s="25">
        <f t="shared" si="26"/>
        <v>64300839</v>
      </c>
      <c r="H95" s="25">
        <f t="shared" si="26"/>
        <v>63768422</v>
      </c>
      <c r="I95" s="25">
        <f t="shared" si="26"/>
        <v>66457108</v>
      </c>
      <c r="J95" s="25">
        <f t="shared" si="26"/>
        <v>70677311</v>
      </c>
      <c r="K95" s="25">
        <f t="shared" si="26"/>
        <v>75082213</v>
      </c>
      <c r="L95" s="25">
        <f t="shared" si="26"/>
        <v>69426406</v>
      </c>
      <c r="M95" s="25">
        <f t="shared" si="26"/>
        <v>67617428</v>
      </c>
      <c r="N95" s="25">
        <f t="shared" si="26"/>
        <v>77686085</v>
      </c>
      <c r="O95" s="25">
        <f t="shared" si="26"/>
        <v>68945718</v>
      </c>
      <c r="P95" s="25">
        <f t="shared" si="26"/>
        <v>70706719</v>
      </c>
      <c r="Q95" s="25">
        <f t="shared" si="26"/>
        <v>73968488</v>
      </c>
    </row>
    <row r="96" spans="5:17" ht="13.5">
      <c r="E96" t="str">
        <f>C75&amp;"前年"</f>
        <v>関西支店前年</v>
      </c>
      <c r="F96" s="25">
        <f aca="true" t="shared" si="27" ref="F96:Q96">F75</f>
        <v>62080978</v>
      </c>
      <c r="G96" s="25">
        <f t="shared" si="27"/>
        <v>56580298</v>
      </c>
      <c r="H96" s="25">
        <f t="shared" si="27"/>
        <v>56831777</v>
      </c>
      <c r="I96" s="25">
        <f t="shared" si="27"/>
        <v>55838663</v>
      </c>
      <c r="J96" s="25">
        <f t="shared" si="27"/>
        <v>61723786</v>
      </c>
      <c r="K96" s="25">
        <f t="shared" si="27"/>
        <v>65870547</v>
      </c>
      <c r="L96" s="25">
        <f t="shared" si="27"/>
        <v>61306506</v>
      </c>
      <c r="M96" s="25">
        <f t="shared" si="27"/>
        <v>59185549</v>
      </c>
      <c r="N96" s="25">
        <f t="shared" si="27"/>
        <v>66040676</v>
      </c>
      <c r="O96" s="25">
        <f t="shared" si="27"/>
        <v>60706951</v>
      </c>
      <c r="P96" s="25">
        <f t="shared" si="27"/>
        <v>64150624</v>
      </c>
      <c r="Q96" s="25">
        <f t="shared" si="27"/>
        <v>67896588</v>
      </c>
    </row>
    <row r="97" spans="5:17" ht="13.5">
      <c r="E97" t="str">
        <f>C9&amp;"当年"</f>
        <v>中国支店当年</v>
      </c>
      <c r="F97" s="25">
        <f aca="true" t="shared" si="28" ref="F97:Q97">F10</f>
        <v>52986812</v>
      </c>
      <c r="G97" s="25">
        <f t="shared" si="28"/>
        <v>48204843</v>
      </c>
      <c r="H97" s="25">
        <f t="shared" si="28"/>
        <v>50177138</v>
      </c>
      <c r="I97" s="25">
        <f t="shared" si="28"/>
        <v>47922101</v>
      </c>
      <c r="J97" s="25">
        <f t="shared" si="28"/>
        <v>0</v>
      </c>
      <c r="K97" s="25">
        <f t="shared" si="28"/>
        <v>0</v>
      </c>
      <c r="L97" s="25">
        <f t="shared" si="28"/>
        <v>0</v>
      </c>
      <c r="M97" s="25">
        <f t="shared" si="28"/>
        <v>0</v>
      </c>
      <c r="N97" s="25">
        <f t="shared" si="28"/>
        <v>0</v>
      </c>
      <c r="O97" s="25">
        <f t="shared" si="28"/>
        <v>0</v>
      </c>
      <c r="P97" s="25">
        <f t="shared" si="28"/>
        <v>0</v>
      </c>
      <c r="Q97" s="25">
        <f t="shared" si="28"/>
        <v>0</v>
      </c>
    </row>
    <row r="98" spans="5:17" ht="13.5">
      <c r="E98" t="str">
        <f>C18&amp;"当年"</f>
        <v>中部支店当年</v>
      </c>
      <c r="F98" s="25">
        <f aca="true" t="shared" si="29" ref="F98:Q98">F19</f>
        <v>128275085</v>
      </c>
      <c r="G98" s="25">
        <f t="shared" si="29"/>
        <v>114051753</v>
      </c>
      <c r="H98" s="25">
        <f t="shared" si="29"/>
        <v>112505424</v>
      </c>
      <c r="I98" s="25">
        <f t="shared" si="29"/>
        <v>108460454</v>
      </c>
      <c r="J98" s="25">
        <f t="shared" si="29"/>
        <v>0</v>
      </c>
      <c r="K98" s="25">
        <f t="shared" si="29"/>
        <v>0</v>
      </c>
      <c r="L98" s="25">
        <f t="shared" si="29"/>
        <v>0</v>
      </c>
      <c r="M98" s="25">
        <f t="shared" si="29"/>
        <v>0</v>
      </c>
      <c r="N98" s="25">
        <f t="shared" si="29"/>
        <v>0</v>
      </c>
      <c r="O98" s="25">
        <f t="shared" si="29"/>
        <v>0</v>
      </c>
      <c r="P98" s="25">
        <f t="shared" si="29"/>
        <v>0</v>
      </c>
      <c r="Q98" s="25">
        <f t="shared" si="29"/>
        <v>0</v>
      </c>
    </row>
    <row r="99" spans="5:17" ht="13.5">
      <c r="E99" t="str">
        <f>C35&amp;"当年"</f>
        <v>九州支店当年</v>
      </c>
      <c r="F99" s="25">
        <f aca="true" t="shared" si="30" ref="F99:Q99">F36</f>
        <v>34050240</v>
      </c>
      <c r="G99" s="25">
        <f t="shared" si="30"/>
        <v>30432118</v>
      </c>
      <c r="H99" s="25">
        <f t="shared" si="30"/>
        <v>29084599</v>
      </c>
      <c r="I99" s="25">
        <f t="shared" si="30"/>
        <v>28847281</v>
      </c>
      <c r="J99" s="25">
        <f t="shared" si="30"/>
        <v>0</v>
      </c>
      <c r="K99" s="25">
        <f t="shared" si="30"/>
        <v>0</v>
      </c>
      <c r="L99" s="25">
        <f t="shared" si="30"/>
        <v>0</v>
      </c>
      <c r="M99" s="25">
        <f t="shared" si="30"/>
        <v>0</v>
      </c>
      <c r="N99" s="25">
        <f t="shared" si="30"/>
        <v>0</v>
      </c>
      <c r="O99" s="25">
        <f t="shared" si="30"/>
        <v>0</v>
      </c>
      <c r="P99" s="25">
        <f t="shared" si="30"/>
        <v>0</v>
      </c>
      <c r="Q99" s="25">
        <f t="shared" si="30"/>
        <v>0</v>
      </c>
    </row>
    <row r="100" spans="5:17" ht="13.5">
      <c r="E100" t="str">
        <f>C51&amp;"当年"</f>
        <v>大宮支店当年</v>
      </c>
      <c r="F100" s="25">
        <f aca="true" t="shared" si="31" ref="F100:Q100">F52</f>
        <v>72580999</v>
      </c>
      <c r="G100" s="25">
        <f t="shared" si="31"/>
        <v>63465439</v>
      </c>
      <c r="H100" s="25">
        <f t="shared" si="31"/>
        <v>65120872</v>
      </c>
      <c r="I100" s="25">
        <f t="shared" si="31"/>
        <v>62052461</v>
      </c>
      <c r="J100" s="25">
        <f t="shared" si="31"/>
        <v>0</v>
      </c>
      <c r="K100" s="25">
        <f t="shared" si="31"/>
        <v>0</v>
      </c>
      <c r="L100" s="25">
        <f t="shared" si="31"/>
        <v>0</v>
      </c>
      <c r="M100" s="25">
        <f t="shared" si="31"/>
        <v>0</v>
      </c>
      <c r="N100" s="25">
        <f t="shared" si="31"/>
        <v>0</v>
      </c>
      <c r="O100" s="25">
        <f t="shared" si="31"/>
        <v>0</v>
      </c>
      <c r="P100" s="25">
        <f t="shared" si="31"/>
        <v>0</v>
      </c>
      <c r="Q100" s="25">
        <f t="shared" si="31"/>
        <v>0</v>
      </c>
    </row>
    <row r="101" spans="5:17" ht="13.5">
      <c r="E101" t="str">
        <f>C62&amp;"当年"</f>
        <v>東京支店当年</v>
      </c>
      <c r="F101" s="25">
        <f aca="true" t="shared" si="32" ref="F101:Q101">F63</f>
        <v>73036411</v>
      </c>
      <c r="G101" s="25">
        <f t="shared" si="32"/>
        <v>63664675</v>
      </c>
      <c r="H101" s="25">
        <f t="shared" si="32"/>
        <v>63811119</v>
      </c>
      <c r="I101" s="25">
        <f t="shared" si="32"/>
        <v>66420990</v>
      </c>
      <c r="J101" s="25">
        <f t="shared" si="32"/>
        <v>0</v>
      </c>
      <c r="K101" s="25">
        <f t="shared" si="32"/>
        <v>0</v>
      </c>
      <c r="L101" s="25">
        <f t="shared" si="32"/>
        <v>0</v>
      </c>
      <c r="M101" s="25">
        <f t="shared" si="32"/>
        <v>0</v>
      </c>
      <c r="N101" s="25">
        <f t="shared" si="32"/>
        <v>0</v>
      </c>
      <c r="O101" s="25">
        <f t="shared" si="32"/>
        <v>0</v>
      </c>
      <c r="P101" s="25">
        <f t="shared" si="32"/>
        <v>0</v>
      </c>
      <c r="Q101" s="25">
        <f t="shared" si="32"/>
        <v>0</v>
      </c>
    </row>
    <row r="102" spans="5:17" ht="13.5">
      <c r="E102" t="str">
        <f>C75&amp;"当年"</f>
        <v>関西支店当年</v>
      </c>
      <c r="F102" s="25">
        <f aca="true" t="shared" si="33" ref="F102:Q102">F76</f>
        <v>60841993</v>
      </c>
      <c r="G102" s="25">
        <f t="shared" si="33"/>
        <v>55952396</v>
      </c>
      <c r="H102" s="25">
        <f t="shared" si="33"/>
        <v>56914627</v>
      </c>
      <c r="I102" s="25">
        <f t="shared" si="33"/>
        <v>57106489</v>
      </c>
      <c r="J102" s="25">
        <f t="shared" si="33"/>
        <v>0</v>
      </c>
      <c r="K102" s="25">
        <f t="shared" si="33"/>
        <v>0</v>
      </c>
      <c r="L102" s="25">
        <f t="shared" si="33"/>
        <v>0</v>
      </c>
      <c r="M102" s="25">
        <f t="shared" si="33"/>
        <v>0</v>
      </c>
      <c r="N102" s="25">
        <f t="shared" si="33"/>
        <v>0</v>
      </c>
      <c r="O102" s="25">
        <f t="shared" si="33"/>
        <v>0</v>
      </c>
      <c r="P102" s="25">
        <f t="shared" si="33"/>
        <v>0</v>
      </c>
      <c r="Q102" s="25">
        <f t="shared" si="33"/>
        <v>0</v>
      </c>
    </row>
  </sheetData>
  <sheetProtection/>
  <conditionalFormatting sqref="F10:Q10 F14:R14 F16:R16 F19:Q19 F12:R12 F23:R23 F25:R25 F27:R27 F29:R29 F31:R31 F33:R33 F36:Q36 F21:R21 F40:R40 F42:R42 F45:Q45 F38:R38 F49:R49 F52:Q52 F47:R47 F56:R56 F58:R58 F60:R60 F63:Q63 F54:R54 F67:R67 F69:R69 F71:R71 F73:R73 F76:Q76 F65:R65 F80:R80 F82:R82 F84:R84 F86:R86 F78:R78">
    <cfRule type="expression" priority="1" dxfId="0" stopIfTrue="1">
      <formula>(F10-F9)&gt;0</formula>
    </cfRule>
    <cfRule type="expression" priority="2" dxfId="1" stopIfTrue="1">
      <formula>(F10-F9)&lt;=0</formula>
    </cfRule>
  </conditionalFormatting>
  <printOptions/>
  <pageMargins left="0.75" right="0.75" top="1" bottom="1" header="0.512" footer="0.51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2024-05-04T12:05:40Z</dcterms:created>
  <dcterms:modified xsi:type="dcterms:W3CDTF">2024-05-04T12:05:40Z</dcterms:modified>
  <cp:category/>
  <cp:version/>
  <cp:contentType/>
  <cp:contentStatus/>
</cp:coreProperties>
</file>